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Agosto 2021 " sheetId="1" r:id="rId4"/>
  </sheets>
  <definedNames/>
  <calcPr/>
</workbook>
</file>

<file path=xl/sharedStrings.xml><?xml version="1.0" encoding="utf-8"?>
<sst xmlns="http://schemas.openxmlformats.org/spreadsheetml/2006/main" count="420" uniqueCount="202">
  <si>
    <t>N.</t>
  </si>
  <si>
    <t xml:space="preserve">Canale </t>
  </si>
  <si>
    <t>Data Ora Segnale</t>
  </si>
  <si>
    <t>Crypto</t>
  </si>
  <si>
    <t>Period</t>
  </si>
  <si>
    <t xml:space="preserve">Entry
</t>
  </si>
  <si>
    <t>Buy</t>
  </si>
  <si>
    <t>Data Ora Buy</t>
  </si>
  <si>
    <t>Ore Trascorse Buy</t>
  </si>
  <si>
    <t>Take Profit 1</t>
  </si>
  <si>
    <t>Data Ora TP1</t>
  </si>
  <si>
    <t>Ore Trascorse TP1</t>
  </si>
  <si>
    <t>TP 1 %</t>
  </si>
  <si>
    <t>Take Profit 2</t>
  </si>
  <si>
    <t>Data Ora TP2</t>
  </si>
  <si>
    <t xml:space="preserve">Ore Trascorse TP2 </t>
  </si>
  <si>
    <t>TP 2 %</t>
  </si>
  <si>
    <t>Take Profit 3</t>
  </si>
  <si>
    <t>Data Ora TP3</t>
  </si>
  <si>
    <t>Ore Trascorse TP3</t>
  </si>
  <si>
    <t>TP 3 %</t>
  </si>
  <si>
    <t>Take Profit 4</t>
  </si>
  <si>
    <t>Data Ora TP4</t>
  </si>
  <si>
    <t>Ore Trascorse TP4</t>
  </si>
  <si>
    <t>TP 4 %</t>
  </si>
  <si>
    <t>Take Profit 5</t>
  </si>
  <si>
    <t>Data Ora TP5</t>
  </si>
  <si>
    <t>Ore Trascorse TP5</t>
  </si>
  <si>
    <t>TP 5 %</t>
  </si>
  <si>
    <t>Take Profit 6</t>
  </si>
  <si>
    <t>Data Ora TP6</t>
  </si>
  <si>
    <t>Ore Trascorse TP6</t>
  </si>
  <si>
    <t>TP 6 %</t>
  </si>
  <si>
    <t>Stop Loss</t>
  </si>
  <si>
    <t>Data Ora Stop Loss</t>
  </si>
  <si>
    <t>Ore Trascorse Stop Loss</t>
  </si>
  <si>
    <t>Stop Loss %</t>
  </si>
  <si>
    <t>CoinCodeCap Spot Signals</t>
  </si>
  <si>
    <t>BAKEUSD</t>
  </si>
  <si>
    <t>SHORT</t>
  </si>
  <si>
    <t>2.043-1.80</t>
  </si>
  <si>
    <t>NO Chiuso</t>
  </si>
  <si>
    <t xml:space="preserve">BTCUSDT </t>
  </si>
  <si>
    <t>LONG</t>
  </si>
  <si>
    <t xml:space="preserve">38150  37500  36800
</t>
  </si>
  <si>
    <t xml:space="preserve">THETAUSDT </t>
  </si>
  <si>
    <t>6.69-6.03-5.49</t>
  </si>
  <si>
    <t>SANDUSDT</t>
  </si>
  <si>
    <t>0.6426-0.5850-0.5400</t>
  </si>
  <si>
    <t>NO Aperto</t>
  </si>
  <si>
    <t>NEOUSDT</t>
  </si>
  <si>
    <t>45.07-41.4-38.5</t>
  </si>
  <si>
    <t>MDXUSDT</t>
  </si>
  <si>
    <t>1.305-1.161-1.062</t>
  </si>
  <si>
    <t>MATICUSDT</t>
  </si>
  <si>
    <t>1.09 1.05 1.03</t>
  </si>
  <si>
    <t>SLPUSDT</t>
  </si>
  <si>
    <t>0.1870 - 0.1701 - 0.1574 - 0.1648</t>
  </si>
  <si>
    <t>FILUSDT</t>
  </si>
  <si>
    <t>66 64.85 61.97</t>
  </si>
  <si>
    <t>ADAUSDT</t>
  </si>
  <si>
    <t>1.4862 1.3970 1.3422</t>
  </si>
  <si>
    <t>MIRUSDT</t>
  </si>
  <si>
    <t>3.465-3.15-2.88</t>
  </si>
  <si>
    <t>MTLUSDT</t>
  </si>
  <si>
    <t>2.49-2.205-1.98</t>
  </si>
  <si>
    <t>CVCUSDT</t>
  </si>
  <si>
    <t>0.3290-0.3060</t>
  </si>
  <si>
    <t>SNXUSDT</t>
  </si>
  <si>
    <t xml:space="preserve">11.16-9.9 </t>
  </si>
  <si>
    <t>ZRXUSDT</t>
  </si>
  <si>
    <t>1.0280-0.9450-0.8820</t>
  </si>
  <si>
    <t>BNBUSDT</t>
  </si>
  <si>
    <t>403.20-369</t>
  </si>
  <si>
    <t>ENJUSDT</t>
  </si>
  <si>
    <t>1.69 1.63 1.58</t>
  </si>
  <si>
    <t>ETCUSDT</t>
  </si>
  <si>
    <t>71.234 61 50</t>
  </si>
  <si>
    <t>1.88  1.78</t>
  </si>
  <si>
    <t xml:space="preserve">NO Entry </t>
  </si>
  <si>
    <t>SOL/USDT</t>
  </si>
  <si>
    <t>73.2, 67,  58</t>
  </si>
  <si>
    <t>sandusdt</t>
  </si>
  <si>
    <t>0.5940-0.522-0.45</t>
  </si>
  <si>
    <t>UMAUSDT</t>
  </si>
  <si>
    <t>12.332  11.76</t>
  </si>
  <si>
    <t>1.1165-0.9450-0.8820</t>
  </si>
  <si>
    <t>Bnb/Usdt</t>
  </si>
  <si>
    <t>411, 430, 447</t>
  </si>
  <si>
    <t>DOGEUSDT</t>
  </si>
  <si>
    <t>0.3153  0.28627  0.2674</t>
  </si>
  <si>
    <t>BURGERUSDT</t>
  </si>
  <si>
    <t>5.551-5.04-4.59</t>
  </si>
  <si>
    <t>No Stop Loss</t>
  </si>
  <si>
    <t>ADX/BTC</t>
  </si>
  <si>
    <t>1154-1071-990</t>
  </si>
  <si>
    <t xml:space="preserve">Totale Segnali Agosto 2021 </t>
  </si>
  <si>
    <t>Total Signals SHORT</t>
  </si>
  <si>
    <t xml:space="preserve">Media Ore Trascorse Buy </t>
  </si>
  <si>
    <t>Totale TP 1 OK 14/15</t>
  </si>
  <si>
    <t>Totale TP 1 No Stop Loss 1/15</t>
  </si>
  <si>
    <t xml:space="preserve">Media Ore Trascorse Sell TP 1 </t>
  </si>
  <si>
    <t xml:space="preserve">Media Profit % TP 1 </t>
  </si>
  <si>
    <t>Totale TP 2 OK 14/15</t>
  </si>
  <si>
    <t>Totale TP 2 No Stop Loss 1/15</t>
  </si>
  <si>
    <t>Media Ore Trascorse Sell TP 2</t>
  </si>
  <si>
    <t>Media Profit % TP 2</t>
  </si>
  <si>
    <t>Totale TP 3 OK 5/7</t>
  </si>
  <si>
    <t>Totale TP 3 NO Aperto 2/7</t>
  </si>
  <si>
    <t>Media Ore Trascorse Sell TP 3</t>
  </si>
  <si>
    <t>Media Profit % TP 3</t>
  </si>
  <si>
    <t>Totale TP 4 OK 2/6</t>
  </si>
  <si>
    <t>Totale TP 4 NO Chiuso 4/6</t>
  </si>
  <si>
    <t>Media Ore Trascorse Sell TP 4</t>
  </si>
  <si>
    <t>Media Profit % TP 4</t>
  </si>
  <si>
    <t>Totale Stop Loss 1/36</t>
  </si>
  <si>
    <t>Media Ore Trascorse Stop Loss</t>
  </si>
  <si>
    <t>Media Perdite % Stop Loss</t>
  </si>
  <si>
    <t>Total Signals LONG</t>
  </si>
  <si>
    <t>Totale TP 1 OK 14/20</t>
  </si>
  <si>
    <t>Totale TP 1 NO Aperto 2/20</t>
  </si>
  <si>
    <t>Totale TP 1 NO Chiuso 3/20</t>
  </si>
  <si>
    <t>Totale TP 1 No Stop Loss 1/20</t>
  </si>
  <si>
    <t>Totale TP 2 OK 9/20</t>
  </si>
  <si>
    <t>Totale TP 2 NO Aperto 5/20</t>
  </si>
  <si>
    <t>Totale TP 2 NO Chiuso 5/20</t>
  </si>
  <si>
    <t>Totale TP 2 No Stop Loss 1/20</t>
  </si>
  <si>
    <t>Totale TP 3 OK 8/19</t>
  </si>
  <si>
    <t>Totale TP 3 NO Aperto 6/20</t>
  </si>
  <si>
    <t>Totale TP 3 NO Chiuso 5/20</t>
  </si>
  <si>
    <t>Totale TP 4 OK 5/9</t>
  </si>
  <si>
    <t>Totale TP 4 NO Chiuso 4/9</t>
  </si>
  <si>
    <t>Totale TP 5 OK 2/5</t>
  </si>
  <si>
    <t>Totale TP 5 NO Chiuso 3/5</t>
  </si>
  <si>
    <t>Media Ore Trascorse Sell TP 5</t>
  </si>
  <si>
    <t>Media Profit % TP 5</t>
  </si>
  <si>
    <t>Totale TP 6 OK 0/2</t>
  </si>
  <si>
    <t>Totale TP 6 NO 2/2</t>
  </si>
  <si>
    <t>Media Ore Trascorse Sell TP 6</t>
  </si>
  <si>
    <t>Media Profit % TP 6</t>
  </si>
  <si>
    <t>Totale Stop Loss 1/21</t>
  </si>
  <si>
    <t>10/10 VIP</t>
  </si>
  <si>
    <t>1) 0.00001180 2) 0.00001190</t>
  </si>
  <si>
    <t>AVAX/USDT</t>
  </si>
  <si>
    <t>1) 13.4 2) 13.5</t>
  </si>
  <si>
    <t>CHZ/USDT</t>
  </si>
  <si>
    <t>1) 0.260 2) 0.275</t>
  </si>
  <si>
    <t>NEO/USDT</t>
  </si>
  <si>
    <t xml:space="preserve">1) 46.5 2) 46.6 </t>
  </si>
  <si>
    <t>TFUEL/USDT</t>
  </si>
  <si>
    <t>1) 0.34 2) 0.35</t>
  </si>
  <si>
    <t>COMP/USDT</t>
  </si>
  <si>
    <t>1) 489.0 2) 491.0</t>
  </si>
  <si>
    <t>FTT/USDT</t>
  </si>
  <si>
    <t xml:space="preserve">1) 48.7 2) 49.0 </t>
  </si>
  <si>
    <t>SUSHI/USDT</t>
  </si>
  <si>
    <t>1) 13.8 2) 14.0</t>
  </si>
  <si>
    <t>CLV/USDT</t>
  </si>
  <si>
    <t>1) 1.54 2) 1.60</t>
  </si>
  <si>
    <t>TOMO/BTC</t>
  </si>
  <si>
    <t>1) 0.000070 2) 0.000071</t>
  </si>
  <si>
    <t>BAND/BTC</t>
  </si>
  <si>
    <t>1) 0.0001975 2) 0.0001995</t>
  </si>
  <si>
    <t>0,0001570.</t>
  </si>
  <si>
    <t>Strategia Solo TP1</t>
  </si>
  <si>
    <t>Capitale Fermo i Media per Giorni</t>
  </si>
  <si>
    <t>Totale TP 1 OK 8/11</t>
  </si>
  <si>
    <t>Segnali Mensili</t>
  </si>
  <si>
    <t>Totale TP 1 No Stop Loss 3/11</t>
  </si>
  <si>
    <t>Media Guadagni per Segnale %</t>
  </si>
  <si>
    <t>Totale Guadagni Segnali USDT</t>
  </si>
  <si>
    <t>Media Perdite N. Segnali</t>
  </si>
  <si>
    <t>Totale TP 2 OK 7/11</t>
  </si>
  <si>
    <t xml:space="preserve">Media Perdite % </t>
  </si>
  <si>
    <t>Totale TP 2 No Stop Loss 3/11</t>
  </si>
  <si>
    <t>Totale Perdite Segnali USDT</t>
  </si>
  <si>
    <t>Totale TP 2 NO Aperto 1/11</t>
  </si>
  <si>
    <t>Simulazione Investimento USDT per segnale</t>
  </si>
  <si>
    <t>Totale Guadagno in USDT</t>
  </si>
  <si>
    <t>Totale Guadagni in %</t>
  </si>
  <si>
    <t>Totale TP 3 OK 6/11</t>
  </si>
  <si>
    <t>Totale TP 3 No Stop Loss 3/11</t>
  </si>
  <si>
    <t>Strategia con TP2</t>
  </si>
  <si>
    <t>Totale TP 3 NO Aperto 2/11</t>
  </si>
  <si>
    <t>Media Guadagni per Segnale</t>
  </si>
  <si>
    <t>Totale TP 4 OK 5/11</t>
  </si>
  <si>
    <t>Totale TP 4 NO Chiuso 1/11</t>
  </si>
  <si>
    <t>Totale TP 4 No Stop Loss 3/11</t>
  </si>
  <si>
    <t>Totale TP 4 NO Aperto 2/11</t>
  </si>
  <si>
    <t>Totale Stop Loss 3/11</t>
  </si>
  <si>
    <t>Strategia con TP3</t>
  </si>
  <si>
    <t>Strategia con TP4</t>
  </si>
  <si>
    <t>OnwardBTC</t>
  </si>
  <si>
    <t>BTC/USD</t>
  </si>
  <si>
    <t>Long</t>
  </si>
  <si>
    <t>NO</t>
  </si>
  <si>
    <t>Short</t>
  </si>
  <si>
    <t>ETH/USD</t>
  </si>
  <si>
    <t>Segnale NO BTC/USD 01/08/2021 22.29.00</t>
  </si>
  <si>
    <t>Strategia 50% del segnale ci stavamo dentro ma per poco</t>
  </si>
  <si>
    <t>L'acquisto è lo Stop Loss erano troppo vicini</t>
  </si>
  <si>
    <t xml:space="preserve">Strategia 1,5% fisso su tutti ci stavamo bene dentro chiuso dopo 30 minuti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</si>
</sst>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 h.mm.ss"/>
    <numFmt numFmtId="165" formatCode="[$€-2]\ #,##0.00"/>
  </numFmts>
  <fonts count="5">
    <font>
      <sz val="10.0"/>
      <color rgb="FF000000"/>
      <name val="Arial"/>
    </font>
    <font>
      <b/>
      <sz val="11.0"/>
      <color theme="1"/>
      <name val="Open Sans"/>
    </font>
    <font>
      <color theme="1"/>
      <name val="Open Sans"/>
    </font>
    <font>
      <sz val="10.0"/>
      <color theme="1"/>
      <name val="Open Sans"/>
    </font>
    <font>
      <b/>
      <color theme="1"/>
      <name val="Open Sans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0" xfId="0" applyAlignment="1" applyFont="1">
      <alignment readingOrder="0" shrinkToFit="0" wrapText="0"/>
    </xf>
    <xf borderId="0" fillId="0" fontId="2" numFmtId="10" xfId="0" applyAlignment="1" applyFont="1" applyNumberFormat="1">
      <alignment readingOrder="0"/>
    </xf>
    <xf borderId="0" fillId="0" fontId="2" numFmtId="0" xfId="0" applyFont="1"/>
    <xf borderId="0" fillId="0" fontId="3" numFmtId="0" xfId="0" applyAlignment="1" applyFont="1">
      <alignment readingOrder="0" shrinkToFit="0" wrapText="0"/>
    </xf>
    <xf borderId="0" fillId="0" fontId="2" numFmtId="164" xfId="0" applyAlignment="1" applyFont="1" applyNumberFormat="1">
      <alignment readingOrder="0" shrinkToFit="0" wrapText="0"/>
    </xf>
    <xf borderId="0" fillId="0" fontId="3" numFmtId="0" xfId="0" applyAlignment="1" applyFont="1">
      <alignment readingOrder="0"/>
    </xf>
    <xf borderId="0" fillId="0" fontId="2" numFmtId="10" xfId="0" applyFont="1" applyNumberFormat="1"/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2" numFmtId="0" xfId="0" applyAlignment="1" applyFont="1">
      <alignment shrinkToFit="0" wrapText="0"/>
    </xf>
    <xf borderId="0" fillId="0" fontId="3" numFmtId="10" xfId="0" applyAlignment="1" applyFont="1" applyNumberFormat="1">
      <alignment readingOrder="0"/>
    </xf>
    <xf borderId="0" fillId="0" fontId="3" numFmtId="164" xfId="0" applyAlignment="1" applyFont="1" applyNumberFormat="1">
      <alignment readingOrder="0"/>
    </xf>
    <xf borderId="0" fillId="0" fontId="3" numFmtId="0" xfId="0" applyFont="1"/>
    <xf borderId="0" fillId="0" fontId="3" numFmtId="10" xfId="0" applyFont="1" applyNumberFormat="1"/>
    <xf borderId="0" fillId="0" fontId="2" numFmtId="165" xfId="0" applyAlignment="1" applyFont="1" applyNumberFormat="1">
      <alignment readingOrder="0"/>
    </xf>
    <xf borderId="0" fillId="0" fontId="2" numFmtId="0" xfId="0" applyAlignment="1" applyFont="1">
      <alignment readingOrder="0" shrinkToFit="0" vertical="bottom" wrapText="0"/>
    </xf>
    <xf borderId="0" fillId="0" fontId="2" numFmtId="10" xfId="0" applyAlignment="1" applyFont="1" applyNumberFormat="1">
      <alignment shrinkToFit="0" wrapText="0"/>
    </xf>
    <xf borderId="0" fillId="0" fontId="2" numFmtId="0" xfId="0" applyAlignment="1" applyFont="1">
      <alignment shrinkToFit="0" vertical="bottom" wrapText="0"/>
    </xf>
    <xf borderId="0" fillId="0" fontId="2" numFmtId="10" xfId="0" applyAlignment="1" applyFont="1" applyNumberFormat="1">
      <alignment horizontal="right" vertical="bottom"/>
    </xf>
    <xf borderId="0" fillId="0" fontId="2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.43"/>
    <col customWidth="1" min="2" max="2" width="8.86"/>
    <col customWidth="1" min="3" max="3" width="38.29"/>
    <col customWidth="1" min="4" max="4" width="20.71"/>
    <col customWidth="1" min="5" max="5" width="12.0"/>
    <col customWidth="1" min="6" max="6" width="28.29"/>
    <col customWidth="1" min="7" max="7" width="12.43"/>
    <col customWidth="1" min="8" max="8" width="20.29"/>
    <col customWidth="1" min="9" max="9" width="18.14"/>
    <col customWidth="1" min="10" max="10" width="14.43"/>
    <col customWidth="1" min="11" max="11" width="11.29"/>
    <col customWidth="1" min="12" max="12" width="23.29"/>
    <col customWidth="1" min="13" max="13" width="11.71"/>
    <col customWidth="1" min="14" max="14" width="14.43"/>
    <col customWidth="1" min="15" max="15" width="11.29"/>
    <col customWidth="1" min="16" max="16" width="20.43"/>
    <col customWidth="1" min="17" max="17" width="7.86"/>
    <col customWidth="1" min="18" max="18" width="31.0"/>
    <col customWidth="1" min="19" max="19" width="11.29"/>
    <col customWidth="1" min="20" max="20" width="19.86"/>
    <col customWidth="1" min="21" max="21" width="7.86"/>
    <col customWidth="1" min="22" max="22" width="31.43"/>
    <col customWidth="1" min="23" max="23" width="14.71"/>
    <col customWidth="1" min="24" max="24" width="19.86"/>
    <col customWidth="1" min="25" max="25" width="7.86"/>
    <col customWidth="1" min="26" max="26" width="28.14"/>
    <col customWidth="1" min="27" max="29" width="7.86"/>
    <col customWidth="1" min="30" max="30" width="14.43"/>
    <col customWidth="1" min="31" max="33" width="7.86"/>
    <col customWidth="1" min="34" max="34" width="10.43"/>
    <col customWidth="1" min="35" max="35" width="30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3"/>
      <c r="AM1" s="3"/>
      <c r="AN1" s="3"/>
      <c r="AO1" s="3"/>
      <c r="AP1" s="3"/>
      <c r="AQ1" s="3"/>
      <c r="AR1" s="3"/>
      <c r="AS1" s="3"/>
      <c r="AT1" s="3"/>
    </row>
    <row r="2">
      <c r="A2" s="4">
        <v>1.0</v>
      </c>
      <c r="B2" s="4" t="s">
        <v>37</v>
      </c>
      <c r="C2" s="5">
        <v>44409.120833333334</v>
      </c>
      <c r="D2" s="4" t="s">
        <v>38</v>
      </c>
      <c r="E2" s="4" t="s">
        <v>39</v>
      </c>
      <c r="F2" s="6" t="s">
        <v>40</v>
      </c>
      <c r="G2" s="4">
        <v>2.043</v>
      </c>
      <c r="H2" s="5">
        <v>44409.125</v>
      </c>
      <c r="I2" s="6">
        <f t="shared" ref="I2:I25" si="1">(H2-C2)*24</f>
        <v>0.09999999998</v>
      </c>
      <c r="J2" s="4">
        <v>2.106</v>
      </c>
      <c r="K2" s="5">
        <v>44409.333333333336</v>
      </c>
      <c r="L2" s="6">
        <f t="shared" ref="L2:L21" si="2">(K2-C2)*24</f>
        <v>5.1</v>
      </c>
      <c r="M2" s="7">
        <f t="shared" ref="M2:M21" si="3">(J2/G2)-1</f>
        <v>0.03083700441</v>
      </c>
      <c r="N2" s="4">
        <v>2.259</v>
      </c>
      <c r="O2" s="5">
        <v>44414.458333333336</v>
      </c>
      <c r="P2" s="6">
        <f t="shared" ref="P2:P8" si="4">(O2-C2)*24</f>
        <v>128.1</v>
      </c>
      <c r="Q2" s="7">
        <f t="shared" ref="Q2:Q4" si="5">(N2/G2)-1</f>
        <v>0.1057268722</v>
      </c>
      <c r="R2" s="4">
        <v>2.619</v>
      </c>
      <c r="S2" s="5">
        <v>44419.083333333336</v>
      </c>
      <c r="T2" s="4">
        <f t="shared" ref="T2:T3" si="6">(S2-C2)*24</f>
        <v>239.1</v>
      </c>
      <c r="U2" s="7">
        <f t="shared" ref="U2:U3" si="7">(R2/G2)-1</f>
        <v>0.281938326</v>
      </c>
      <c r="V2" s="4">
        <v>3.429</v>
      </c>
      <c r="W2" s="5">
        <v>44459.56041666667</v>
      </c>
      <c r="X2" s="8">
        <f>(W2-C2)*24</f>
        <v>1210.55</v>
      </c>
      <c r="Y2" s="9" t="s">
        <v>41</v>
      </c>
      <c r="Z2" s="4"/>
      <c r="AA2" s="4"/>
      <c r="AB2" s="4"/>
      <c r="AC2" s="4"/>
      <c r="AD2" s="4"/>
      <c r="AE2" s="4"/>
      <c r="AF2" s="4"/>
      <c r="AG2" s="4"/>
      <c r="AH2" s="4">
        <v>1.71</v>
      </c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>
      <c r="A3" s="8">
        <f t="shared" ref="A3:A37" si="8">A2+1</f>
        <v>2</v>
      </c>
      <c r="B3" s="4" t="s">
        <v>37</v>
      </c>
      <c r="C3" s="5">
        <v>44411.873611111114</v>
      </c>
      <c r="D3" s="4" t="s">
        <v>42</v>
      </c>
      <c r="E3" s="4" t="s">
        <v>43</v>
      </c>
      <c r="F3" s="6" t="s">
        <v>44</v>
      </c>
      <c r="G3" s="4">
        <v>38150.0</v>
      </c>
      <c r="H3" s="5">
        <v>44411.958333333336</v>
      </c>
      <c r="I3" s="6">
        <f t="shared" si="1"/>
        <v>2.033333333</v>
      </c>
      <c r="J3" s="4">
        <v>38800.0</v>
      </c>
      <c r="K3" s="5">
        <v>44412.0</v>
      </c>
      <c r="L3" s="6">
        <f t="shared" si="2"/>
        <v>3.033333333</v>
      </c>
      <c r="M3" s="7">
        <f t="shared" si="3"/>
        <v>0.01703800786</v>
      </c>
      <c r="N3" s="4">
        <v>39520.0</v>
      </c>
      <c r="O3" s="5">
        <v>44412.666666666664</v>
      </c>
      <c r="P3" s="6">
        <f t="shared" si="4"/>
        <v>19.03333333</v>
      </c>
      <c r="Q3" s="7">
        <f t="shared" si="5"/>
        <v>0.03591087811</v>
      </c>
      <c r="R3" s="4">
        <v>40111.0</v>
      </c>
      <c r="S3" s="5">
        <v>44413.708333333336</v>
      </c>
      <c r="T3" s="4">
        <f t="shared" si="6"/>
        <v>44.03333333</v>
      </c>
      <c r="U3" s="7">
        <f t="shared" si="7"/>
        <v>0.05140235911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4">
        <v>35000.0</v>
      </c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>
      <c r="A4" s="8">
        <f t="shared" si="8"/>
        <v>3</v>
      </c>
      <c r="B4" s="4" t="s">
        <v>37</v>
      </c>
      <c r="C4" s="5">
        <v>44413.85902777778</v>
      </c>
      <c r="D4" s="6" t="s">
        <v>45</v>
      </c>
      <c r="E4" s="4" t="s">
        <v>39</v>
      </c>
      <c r="F4" s="6" t="s">
        <v>46</v>
      </c>
      <c r="G4" s="4">
        <v>6.69</v>
      </c>
      <c r="H4" s="5">
        <v>44416.645833333336</v>
      </c>
      <c r="I4" s="6">
        <f t="shared" si="1"/>
        <v>66.88333333</v>
      </c>
      <c r="J4" s="4">
        <v>6.894</v>
      </c>
      <c r="K4" s="5">
        <v>44417.625</v>
      </c>
      <c r="L4" s="6">
        <f t="shared" si="2"/>
        <v>90.38333333</v>
      </c>
      <c r="M4" s="7">
        <f t="shared" si="3"/>
        <v>0.03049327354</v>
      </c>
      <c r="N4" s="4">
        <v>7.29</v>
      </c>
      <c r="O4" s="5">
        <v>44418.5</v>
      </c>
      <c r="P4" s="6">
        <f t="shared" si="4"/>
        <v>111.3833333</v>
      </c>
      <c r="Q4" s="7">
        <f t="shared" si="5"/>
        <v>0.08968609865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4">
        <v>5.22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>
      <c r="A5" s="8">
        <f t="shared" si="8"/>
        <v>4</v>
      </c>
      <c r="B5" s="6" t="s">
        <v>37</v>
      </c>
      <c r="C5" s="5">
        <v>44413.85902777778</v>
      </c>
      <c r="D5" s="6" t="s">
        <v>45</v>
      </c>
      <c r="E5" s="4" t="s">
        <v>43</v>
      </c>
      <c r="F5" s="6" t="s">
        <v>46</v>
      </c>
      <c r="G5" s="4">
        <v>6.69</v>
      </c>
      <c r="H5" s="5">
        <v>44416.645833333336</v>
      </c>
      <c r="I5" s="6">
        <f t="shared" si="1"/>
        <v>66.88333333</v>
      </c>
      <c r="J5" s="4">
        <v>8.1</v>
      </c>
      <c r="K5" s="5">
        <v>44424.208333333336</v>
      </c>
      <c r="L5" s="6">
        <f t="shared" si="2"/>
        <v>248.3833333</v>
      </c>
      <c r="M5" s="7">
        <f t="shared" si="3"/>
        <v>0.2107623318</v>
      </c>
      <c r="N5" s="4">
        <v>9.9</v>
      </c>
      <c r="O5" s="5">
        <v>44459.56041666667</v>
      </c>
      <c r="P5" s="6">
        <f t="shared" si="4"/>
        <v>1096.833333</v>
      </c>
      <c r="Q5" s="9" t="s">
        <v>41</v>
      </c>
      <c r="R5" s="4">
        <v>14.3</v>
      </c>
      <c r="S5" s="5">
        <v>44459.56041666667</v>
      </c>
      <c r="T5" s="4">
        <f>(S5-C5)*24</f>
        <v>1096.833333</v>
      </c>
      <c r="U5" s="9" t="s">
        <v>41</v>
      </c>
      <c r="V5" s="8"/>
      <c r="W5" s="5">
        <v>44459.56041666667</v>
      </c>
      <c r="X5" s="8">
        <f>(W5-C5)*24</f>
        <v>1096.833333</v>
      </c>
      <c r="Y5" s="9" t="s">
        <v>41</v>
      </c>
      <c r="Z5" s="8"/>
      <c r="AA5" s="8"/>
      <c r="AB5" s="8"/>
      <c r="AC5" s="8"/>
      <c r="AD5" s="8"/>
      <c r="AE5" s="8"/>
      <c r="AF5" s="8"/>
      <c r="AG5" s="8"/>
      <c r="AH5" s="4">
        <v>5.22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>
      <c r="A6" s="8">
        <f t="shared" si="8"/>
        <v>5</v>
      </c>
      <c r="B6" s="6" t="s">
        <v>37</v>
      </c>
      <c r="C6" s="5">
        <v>44414.48472222222</v>
      </c>
      <c r="D6" s="6" t="s">
        <v>47</v>
      </c>
      <c r="E6" s="4" t="s">
        <v>39</v>
      </c>
      <c r="F6" s="6" t="s">
        <v>48</v>
      </c>
      <c r="G6" s="4">
        <v>0.6426</v>
      </c>
      <c r="H6" s="5">
        <v>44414.5</v>
      </c>
      <c r="I6" s="6">
        <f t="shared" si="1"/>
        <v>0.3666666666</v>
      </c>
      <c r="J6" s="4">
        <v>0.6597</v>
      </c>
      <c r="K6" s="5">
        <v>44416.104166666664</v>
      </c>
      <c r="L6" s="6">
        <f t="shared" si="2"/>
        <v>38.86666667</v>
      </c>
      <c r="M6" s="7">
        <f t="shared" si="3"/>
        <v>0.02661064426</v>
      </c>
      <c r="N6" s="4">
        <v>0.702</v>
      </c>
      <c r="O6" s="5">
        <v>44418.5</v>
      </c>
      <c r="P6" s="6">
        <f t="shared" si="4"/>
        <v>96.36666667</v>
      </c>
      <c r="Q6" s="7">
        <f t="shared" ref="Q6:Q8" si="9">(N6/G6)-1</f>
        <v>0.09243697479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4">
        <v>0.522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>
      <c r="A7" s="8">
        <f t="shared" si="8"/>
        <v>6</v>
      </c>
      <c r="B7" s="6" t="s">
        <v>37</v>
      </c>
      <c r="C7" s="5">
        <v>44414.48472222222</v>
      </c>
      <c r="D7" s="6" t="s">
        <v>47</v>
      </c>
      <c r="E7" s="4" t="s">
        <v>43</v>
      </c>
      <c r="F7" s="4" t="s">
        <v>48</v>
      </c>
      <c r="G7" s="4">
        <v>0.6426</v>
      </c>
      <c r="H7" s="5">
        <v>44414.5</v>
      </c>
      <c r="I7" s="6">
        <f t="shared" si="1"/>
        <v>0.3666666666</v>
      </c>
      <c r="J7" s="4">
        <v>0.81</v>
      </c>
      <c r="K7" s="5">
        <v>44434.041666666664</v>
      </c>
      <c r="L7" s="6">
        <f t="shared" si="2"/>
        <v>469.3666667</v>
      </c>
      <c r="M7" s="7">
        <f t="shared" si="3"/>
        <v>0.2605042017</v>
      </c>
      <c r="N7" s="4">
        <v>0.99</v>
      </c>
      <c r="O7" s="5">
        <v>44437.458333333336</v>
      </c>
      <c r="P7" s="6">
        <f t="shared" si="4"/>
        <v>551.3666667</v>
      </c>
      <c r="Q7" s="7">
        <f t="shared" si="9"/>
        <v>0.5406162465</v>
      </c>
      <c r="R7" s="4">
        <v>1.44</v>
      </c>
      <c r="S7" s="8"/>
      <c r="T7" s="8"/>
      <c r="U7" s="6" t="s">
        <v>49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4">
        <v>0.522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>
      <c r="A8" s="8">
        <f t="shared" si="8"/>
        <v>7</v>
      </c>
      <c r="B8" s="6" t="s">
        <v>37</v>
      </c>
      <c r="C8" s="5">
        <v>44414.799305555556</v>
      </c>
      <c r="D8" s="4" t="s">
        <v>50</v>
      </c>
      <c r="E8" s="4" t="s">
        <v>39</v>
      </c>
      <c r="F8" s="6" t="s">
        <v>51</v>
      </c>
      <c r="G8" s="4">
        <v>45.07</v>
      </c>
      <c r="H8" s="5">
        <v>44414.833333333336</v>
      </c>
      <c r="I8" s="6">
        <f t="shared" si="1"/>
        <v>0.8166666667</v>
      </c>
      <c r="J8" s="4">
        <v>46.44</v>
      </c>
      <c r="K8" s="5">
        <v>44415.1875</v>
      </c>
      <c r="L8" s="6">
        <f t="shared" si="2"/>
        <v>9.316666667</v>
      </c>
      <c r="M8" s="7">
        <f t="shared" si="3"/>
        <v>0.03039715997</v>
      </c>
      <c r="N8" s="4">
        <v>48.6</v>
      </c>
      <c r="O8" s="5">
        <v>44415.229166666664</v>
      </c>
      <c r="P8" s="6">
        <f t="shared" si="4"/>
        <v>10.31666667</v>
      </c>
      <c r="Q8" s="7">
        <f t="shared" si="9"/>
        <v>0.07832260927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4">
        <v>36.0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>
      <c r="A9" s="8">
        <f t="shared" si="8"/>
        <v>8</v>
      </c>
      <c r="B9" s="6" t="s">
        <v>37</v>
      </c>
      <c r="C9" s="5">
        <v>44414.799305555556</v>
      </c>
      <c r="D9" s="4" t="s">
        <v>50</v>
      </c>
      <c r="E9" s="4" t="s">
        <v>43</v>
      </c>
      <c r="F9" s="6" t="s">
        <v>51</v>
      </c>
      <c r="G9" s="4">
        <v>45.07</v>
      </c>
      <c r="H9" s="5">
        <v>44414.833333333336</v>
      </c>
      <c r="I9" s="6">
        <f t="shared" si="1"/>
        <v>0.8166666667</v>
      </c>
      <c r="J9" s="4">
        <v>54.0</v>
      </c>
      <c r="K9" s="5">
        <v>44421.854166666664</v>
      </c>
      <c r="L9" s="6">
        <f t="shared" si="2"/>
        <v>169.3166667</v>
      </c>
      <c r="M9" s="7">
        <f t="shared" si="3"/>
        <v>0.1981362325</v>
      </c>
      <c r="N9" s="4">
        <v>72.0</v>
      </c>
      <c r="O9" s="8"/>
      <c r="P9" s="8"/>
      <c r="Q9" s="4" t="s">
        <v>49</v>
      </c>
      <c r="R9" s="4">
        <v>99.0</v>
      </c>
      <c r="S9" s="8"/>
      <c r="T9" s="8"/>
      <c r="U9" s="6" t="s">
        <v>49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4">
        <v>36.0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>
      <c r="A10" s="8">
        <f t="shared" si="8"/>
        <v>9</v>
      </c>
      <c r="B10" s="6" t="s">
        <v>37</v>
      </c>
      <c r="C10" s="5">
        <v>44414.82361111111</v>
      </c>
      <c r="D10" s="4" t="s">
        <v>52</v>
      </c>
      <c r="E10" s="4" t="s">
        <v>39</v>
      </c>
      <c r="F10" s="6" t="s">
        <v>53</v>
      </c>
      <c r="G10" s="4">
        <v>1.305</v>
      </c>
      <c r="H10" s="5">
        <v>44414.854166666664</v>
      </c>
      <c r="I10" s="6">
        <f t="shared" si="1"/>
        <v>0.7333333333</v>
      </c>
      <c r="J10" s="4">
        <v>1.368</v>
      </c>
      <c r="K10" s="5">
        <v>44415.354166666664</v>
      </c>
      <c r="L10" s="6">
        <f t="shared" si="2"/>
        <v>12.73333333</v>
      </c>
      <c r="M10" s="7">
        <f t="shared" si="3"/>
        <v>0.04827586207</v>
      </c>
      <c r="N10" s="4">
        <v>1.494</v>
      </c>
      <c r="O10" s="5">
        <v>44424.6875</v>
      </c>
      <c r="P10" s="6">
        <f>(O10-C10)*24</f>
        <v>236.7333333</v>
      </c>
      <c r="Q10" s="7">
        <f>(N10/G10)-1</f>
        <v>0.1448275862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4">
        <v>0.99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>
      <c r="A11" s="8">
        <f t="shared" si="8"/>
        <v>10</v>
      </c>
      <c r="B11" s="6" t="s">
        <v>37</v>
      </c>
      <c r="C11" s="5">
        <v>44414.82361111111</v>
      </c>
      <c r="D11" s="4" t="s">
        <v>52</v>
      </c>
      <c r="E11" s="4" t="s">
        <v>43</v>
      </c>
      <c r="F11" s="6" t="s">
        <v>53</v>
      </c>
      <c r="G11" s="4">
        <v>1.305</v>
      </c>
      <c r="H11" s="5">
        <v>44414.854166666664</v>
      </c>
      <c r="I11" s="6">
        <f t="shared" si="1"/>
        <v>0.7333333333</v>
      </c>
      <c r="J11" s="4">
        <v>1.8</v>
      </c>
      <c r="K11" s="5">
        <v>44444.666666666664</v>
      </c>
      <c r="L11" s="6">
        <f t="shared" si="2"/>
        <v>716.2333333</v>
      </c>
      <c r="M11" s="7">
        <f t="shared" si="3"/>
        <v>0.3793103448</v>
      </c>
      <c r="N11" s="4">
        <v>2.52</v>
      </c>
      <c r="O11" s="8"/>
      <c r="P11" s="8"/>
      <c r="Q11" s="4" t="s">
        <v>49</v>
      </c>
      <c r="R11" s="4">
        <v>3.6</v>
      </c>
      <c r="S11" s="8"/>
      <c r="T11" s="8"/>
      <c r="U11" s="6" t="s">
        <v>49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4">
        <v>0.99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>
      <c r="A12" s="8">
        <f t="shared" si="8"/>
        <v>11</v>
      </c>
      <c r="B12" s="6" t="s">
        <v>37</v>
      </c>
      <c r="C12" s="5">
        <v>44414.85486111111</v>
      </c>
      <c r="D12" s="6" t="s">
        <v>54</v>
      </c>
      <c r="E12" s="4" t="s">
        <v>43</v>
      </c>
      <c r="F12" s="6" t="s">
        <v>55</v>
      </c>
      <c r="G12" s="4">
        <v>1.09</v>
      </c>
      <c r="H12" s="5">
        <v>44414.875</v>
      </c>
      <c r="I12" s="6">
        <f t="shared" si="1"/>
        <v>0.4833333333</v>
      </c>
      <c r="J12" s="4">
        <v>1.115</v>
      </c>
      <c r="K12" s="5">
        <v>44415.0625</v>
      </c>
      <c r="L12" s="6">
        <f t="shared" si="2"/>
        <v>4.983333333</v>
      </c>
      <c r="M12" s="7">
        <f t="shared" si="3"/>
        <v>0.02293577982</v>
      </c>
      <c r="N12" s="4">
        <v>1.164</v>
      </c>
      <c r="O12" s="5">
        <v>44415.416666666664</v>
      </c>
      <c r="P12" s="6">
        <f>(O12-C12)*24</f>
        <v>13.48333333</v>
      </c>
      <c r="Q12" s="7">
        <f>(N12/G12)-1</f>
        <v>0.06788990826</v>
      </c>
      <c r="R12" s="4">
        <v>1.24</v>
      </c>
      <c r="S12" s="5">
        <v>44419.145833333336</v>
      </c>
      <c r="T12" s="4">
        <f>(S12-C12)*24</f>
        <v>102.9833333</v>
      </c>
      <c r="U12" s="7">
        <f>(R12/G12)-1</f>
        <v>0.1376146789</v>
      </c>
      <c r="V12" s="4">
        <v>1.35</v>
      </c>
      <c r="W12" s="5">
        <v>44419.416666666664</v>
      </c>
      <c r="X12" s="8">
        <f>(W12-C12)*24</f>
        <v>109.4833333</v>
      </c>
      <c r="Y12" s="7">
        <f>(V12/G12)-1</f>
        <v>0.2385321101</v>
      </c>
      <c r="Z12" s="4">
        <v>1.55</v>
      </c>
      <c r="AA12" s="5">
        <v>44424.333333333336</v>
      </c>
      <c r="AB12" s="8">
        <f>(AA12-C12)*24</f>
        <v>227.4833333</v>
      </c>
      <c r="AC12" s="7">
        <f>(Z12/G12)-1</f>
        <v>0.4220183486</v>
      </c>
      <c r="AD12" s="7"/>
      <c r="AE12" s="7"/>
      <c r="AF12" s="7"/>
      <c r="AG12" s="7"/>
      <c r="AH12" s="4">
        <v>0.89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>
      <c r="A13" s="8">
        <f t="shared" si="8"/>
        <v>12</v>
      </c>
      <c r="B13" s="6" t="s">
        <v>37</v>
      </c>
      <c r="C13" s="5">
        <v>44415.47777777778</v>
      </c>
      <c r="D13" s="4" t="s">
        <v>56</v>
      </c>
      <c r="E13" s="4" t="s">
        <v>43</v>
      </c>
      <c r="F13" s="6" t="s">
        <v>57</v>
      </c>
      <c r="G13" s="4">
        <v>0.187</v>
      </c>
      <c r="H13" s="5">
        <v>44415.5</v>
      </c>
      <c r="I13" s="6">
        <f t="shared" si="1"/>
        <v>0.5333333333</v>
      </c>
      <c r="J13" s="4">
        <v>0.1956</v>
      </c>
      <c r="K13" s="5">
        <v>44416.104166666664</v>
      </c>
      <c r="L13" s="6">
        <f t="shared" si="2"/>
        <v>15.03333333</v>
      </c>
      <c r="M13" s="7">
        <f t="shared" si="3"/>
        <v>0.04598930481</v>
      </c>
      <c r="N13" s="4"/>
      <c r="O13" s="5"/>
      <c r="P13" s="6"/>
      <c r="Q13" s="6" t="s">
        <v>41</v>
      </c>
      <c r="R13" s="4"/>
      <c r="S13" s="8"/>
      <c r="T13" s="8"/>
      <c r="U13" s="9" t="s">
        <v>41</v>
      </c>
      <c r="V13" s="4"/>
      <c r="W13" s="8"/>
      <c r="X13" s="8"/>
      <c r="Y13" s="9" t="s">
        <v>41</v>
      </c>
      <c r="Z13" s="4"/>
      <c r="AA13" s="8"/>
      <c r="AB13" s="8"/>
      <c r="AC13" s="9" t="s">
        <v>41</v>
      </c>
      <c r="AD13" s="4"/>
      <c r="AE13" s="8"/>
      <c r="AF13" s="8"/>
      <c r="AG13" s="9" t="s">
        <v>41</v>
      </c>
      <c r="AH13" s="4">
        <v>0.1306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>
      <c r="A14" s="8">
        <f t="shared" si="8"/>
        <v>13</v>
      </c>
      <c r="B14" s="6" t="s">
        <v>37</v>
      </c>
      <c r="C14" s="5">
        <v>44417.48333333333</v>
      </c>
      <c r="D14" s="4" t="s">
        <v>58</v>
      </c>
      <c r="E14" s="4" t="s">
        <v>43</v>
      </c>
      <c r="F14" s="6" t="s">
        <v>59</v>
      </c>
      <c r="G14" s="4">
        <v>66.0</v>
      </c>
      <c r="H14" s="5">
        <v>44417.854166666664</v>
      </c>
      <c r="I14" s="6">
        <f t="shared" si="1"/>
        <v>8.9</v>
      </c>
      <c r="J14" s="4">
        <v>67.31</v>
      </c>
      <c r="K14" s="5">
        <v>44417.9375</v>
      </c>
      <c r="L14" s="6">
        <f t="shared" si="2"/>
        <v>10.9</v>
      </c>
      <c r="M14" s="7">
        <f t="shared" si="3"/>
        <v>0.01984848485</v>
      </c>
      <c r="N14" s="4">
        <v>69.14</v>
      </c>
      <c r="O14" s="5">
        <v>44419.291666666664</v>
      </c>
      <c r="P14" s="6">
        <f t="shared" ref="P14:P16" si="10">(O14-C14)*24</f>
        <v>43.4</v>
      </c>
      <c r="Q14" s="7">
        <f t="shared" ref="Q14:Q16" si="11">(N14/G14)-1</f>
        <v>0.04757575758</v>
      </c>
      <c r="R14" s="4">
        <v>71.18</v>
      </c>
      <c r="S14" s="5">
        <v>44419.395833333336</v>
      </c>
      <c r="T14" s="4">
        <f t="shared" ref="T14:T15" si="12">(S14-C14)*24</f>
        <v>45.9</v>
      </c>
      <c r="U14" s="7">
        <f t="shared" ref="U14:U15" si="13">(R14/G14)-1</f>
        <v>0.07848484848</v>
      </c>
      <c r="V14" s="4">
        <v>76.52</v>
      </c>
      <c r="W14" s="5">
        <v>44429.9375</v>
      </c>
      <c r="X14" s="8">
        <f t="shared" ref="X14:X15" si="14">(W14-C14)*24</f>
        <v>298.9</v>
      </c>
      <c r="Y14" s="7">
        <f t="shared" ref="Y14:Y15" si="15">(V14/G14)-1</f>
        <v>0.1593939394</v>
      </c>
      <c r="Z14" s="8"/>
      <c r="AA14" s="8"/>
      <c r="AB14" s="8"/>
      <c r="AC14" s="8"/>
      <c r="AD14" s="8"/>
      <c r="AE14" s="8"/>
      <c r="AF14" s="8"/>
      <c r="AG14" s="8"/>
      <c r="AH14" s="4">
        <v>54.77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>
      <c r="A15" s="8">
        <f t="shared" si="8"/>
        <v>14</v>
      </c>
      <c r="B15" s="6" t="s">
        <v>37</v>
      </c>
      <c r="C15" s="5">
        <v>44417.87708333333</v>
      </c>
      <c r="D15" s="4" t="s">
        <v>60</v>
      </c>
      <c r="E15" s="4" t="s">
        <v>43</v>
      </c>
      <c r="F15" s="6" t="s">
        <v>61</v>
      </c>
      <c r="G15" s="4">
        <v>1.4862</v>
      </c>
      <c r="H15" s="5">
        <v>44417.895833333336</v>
      </c>
      <c r="I15" s="6">
        <f t="shared" si="1"/>
        <v>0.4500000001</v>
      </c>
      <c r="J15" s="4">
        <v>1.5387</v>
      </c>
      <c r="K15" s="5">
        <v>44418.416666666664</v>
      </c>
      <c r="L15" s="6">
        <f t="shared" si="2"/>
        <v>12.95</v>
      </c>
      <c r="M15" s="7">
        <f t="shared" si="3"/>
        <v>0.03532498991</v>
      </c>
      <c r="N15" s="4">
        <v>1.629</v>
      </c>
      <c r="O15" s="5">
        <v>44418.875</v>
      </c>
      <c r="P15" s="6">
        <f t="shared" si="10"/>
        <v>23.95</v>
      </c>
      <c r="Q15" s="7">
        <f t="shared" si="11"/>
        <v>0.09608397255</v>
      </c>
      <c r="R15" s="4">
        <v>1.6765</v>
      </c>
      <c r="S15" s="5">
        <v>44418.875</v>
      </c>
      <c r="T15" s="4">
        <f t="shared" si="12"/>
        <v>23.95</v>
      </c>
      <c r="U15" s="7">
        <f t="shared" si="13"/>
        <v>0.1280446777</v>
      </c>
      <c r="V15" s="4">
        <v>1.8458</v>
      </c>
      <c r="W15" s="5">
        <v>44419.541666666664</v>
      </c>
      <c r="X15" s="8">
        <f t="shared" si="14"/>
        <v>39.95</v>
      </c>
      <c r="Y15" s="7">
        <f t="shared" si="15"/>
        <v>0.2419593594</v>
      </c>
      <c r="Z15" s="8"/>
      <c r="AA15" s="8"/>
      <c r="AB15" s="8"/>
      <c r="AC15" s="8"/>
      <c r="AD15" s="8"/>
      <c r="AE15" s="8"/>
      <c r="AF15" s="8"/>
      <c r="AG15" s="8"/>
      <c r="AH15" s="4">
        <v>1.22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>
      <c r="A16" s="8">
        <f t="shared" si="8"/>
        <v>15</v>
      </c>
      <c r="B16" s="6" t="s">
        <v>37</v>
      </c>
      <c r="C16" s="5">
        <v>44418.98819444444</v>
      </c>
      <c r="D16" s="4" t="s">
        <v>62</v>
      </c>
      <c r="E16" s="4" t="s">
        <v>39</v>
      </c>
      <c r="F16" s="6" t="s">
        <v>63</v>
      </c>
      <c r="G16" s="4">
        <v>3.465</v>
      </c>
      <c r="H16" s="5">
        <v>44419.020833333336</v>
      </c>
      <c r="I16" s="6">
        <f t="shared" si="1"/>
        <v>0.7833333334</v>
      </c>
      <c r="J16" s="4">
        <v>3.6</v>
      </c>
      <c r="K16" s="5">
        <v>44419.395833333336</v>
      </c>
      <c r="L16" s="6">
        <f t="shared" si="2"/>
        <v>9.783333333</v>
      </c>
      <c r="M16" s="7">
        <f t="shared" si="3"/>
        <v>0.03896103896</v>
      </c>
      <c r="N16" s="4">
        <v>3.78</v>
      </c>
      <c r="O16" s="5">
        <v>44419.479166666664</v>
      </c>
      <c r="P16" s="6">
        <f t="shared" si="10"/>
        <v>11.78333333</v>
      </c>
      <c r="Q16" s="7">
        <f t="shared" si="11"/>
        <v>0.09090909091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4">
        <v>2.7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>
      <c r="A17" s="8">
        <f t="shared" si="8"/>
        <v>16</v>
      </c>
      <c r="B17" s="6" t="s">
        <v>37</v>
      </c>
      <c r="C17" s="5">
        <v>44418.98819444444</v>
      </c>
      <c r="D17" s="4" t="s">
        <v>62</v>
      </c>
      <c r="E17" s="4" t="s">
        <v>43</v>
      </c>
      <c r="F17" s="6" t="s">
        <v>63</v>
      </c>
      <c r="G17" s="4">
        <v>3.465</v>
      </c>
      <c r="H17" s="5">
        <v>44419.020833333336</v>
      </c>
      <c r="I17" s="6">
        <f t="shared" si="1"/>
        <v>0.7833333334</v>
      </c>
      <c r="J17" s="4">
        <v>4.32</v>
      </c>
      <c r="K17" s="5">
        <v>44425.416666666664</v>
      </c>
      <c r="L17" s="6">
        <f t="shared" si="2"/>
        <v>154.2833333</v>
      </c>
      <c r="M17" s="7">
        <f t="shared" si="3"/>
        <v>0.2467532468</v>
      </c>
      <c r="N17" s="4">
        <v>5.4</v>
      </c>
      <c r="O17" s="8"/>
      <c r="P17" s="8"/>
      <c r="Q17" s="4" t="s">
        <v>49</v>
      </c>
      <c r="R17" s="4">
        <v>7.2</v>
      </c>
      <c r="S17" s="8"/>
      <c r="T17" s="8"/>
      <c r="U17" s="6" t="s">
        <v>49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4">
        <v>2.7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>
      <c r="A18" s="8">
        <f t="shared" si="8"/>
        <v>17</v>
      </c>
      <c r="B18" s="6" t="s">
        <v>37</v>
      </c>
      <c r="C18" s="5">
        <v>44419.39791666667</v>
      </c>
      <c r="D18" s="4" t="s">
        <v>64</v>
      </c>
      <c r="E18" s="4" t="s">
        <v>39</v>
      </c>
      <c r="F18" s="6" t="s">
        <v>65</v>
      </c>
      <c r="G18" s="4">
        <v>2.49</v>
      </c>
      <c r="H18" s="5">
        <v>44419.416666666664</v>
      </c>
      <c r="I18" s="6">
        <f t="shared" si="1"/>
        <v>0.4499999999</v>
      </c>
      <c r="J18" s="4">
        <v>2.574</v>
      </c>
      <c r="K18" s="5">
        <v>44419.5</v>
      </c>
      <c r="L18" s="6">
        <f t="shared" si="2"/>
        <v>2.45</v>
      </c>
      <c r="M18" s="7">
        <f t="shared" si="3"/>
        <v>0.03373493976</v>
      </c>
      <c r="N18" s="4">
        <v>2.7</v>
      </c>
      <c r="O18" s="5">
        <v>44419.5</v>
      </c>
      <c r="P18" s="6">
        <f t="shared" ref="P18:P21" si="16">(O18-C18)*24</f>
        <v>2.45</v>
      </c>
      <c r="Q18" s="7">
        <f t="shared" ref="Q18:Q21" si="17">(N18/G18)-1</f>
        <v>0.0843373494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">
        <v>1.89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>
      <c r="A19" s="8">
        <f t="shared" si="8"/>
        <v>18</v>
      </c>
      <c r="B19" s="6" t="s">
        <v>37</v>
      </c>
      <c r="C19" s="5">
        <v>44419.39791666667</v>
      </c>
      <c r="D19" s="4" t="s">
        <v>64</v>
      </c>
      <c r="E19" s="4" t="s">
        <v>43</v>
      </c>
      <c r="F19" s="6" t="s">
        <v>65</v>
      </c>
      <c r="G19" s="4">
        <v>2.49</v>
      </c>
      <c r="H19" s="5">
        <v>44419.416666666664</v>
      </c>
      <c r="I19" s="6">
        <f t="shared" si="1"/>
        <v>0.4499999999</v>
      </c>
      <c r="J19" s="4">
        <v>3.24</v>
      </c>
      <c r="K19" s="5">
        <v>44419.541666666664</v>
      </c>
      <c r="L19" s="6">
        <f t="shared" si="2"/>
        <v>3.45</v>
      </c>
      <c r="M19" s="7">
        <f t="shared" si="3"/>
        <v>0.3012048193</v>
      </c>
      <c r="N19" s="4">
        <v>4.32</v>
      </c>
      <c r="O19" s="5">
        <v>44439.604166666664</v>
      </c>
      <c r="P19" s="6">
        <f t="shared" si="16"/>
        <v>484.95</v>
      </c>
      <c r="Q19" s="7">
        <f t="shared" si="17"/>
        <v>0.734939759</v>
      </c>
      <c r="R19" s="4">
        <v>5.4</v>
      </c>
      <c r="S19" s="5">
        <v>44439.604166666664</v>
      </c>
      <c r="T19" s="4">
        <f t="shared" ref="T19:T21" si="18">(S19-C19)*24</f>
        <v>484.95</v>
      </c>
      <c r="U19" s="7">
        <f t="shared" ref="U19:U21" si="19">(R19/G19)-1</f>
        <v>1.168674699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4">
        <v>1.89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>
      <c r="A20" s="8">
        <f t="shared" si="8"/>
        <v>19</v>
      </c>
      <c r="B20" s="6" t="s">
        <v>37</v>
      </c>
      <c r="C20" s="5">
        <v>44419.45208333333</v>
      </c>
      <c r="D20" s="4" t="s">
        <v>66</v>
      </c>
      <c r="E20" s="4" t="s">
        <v>39</v>
      </c>
      <c r="F20" s="6" t="s">
        <v>67</v>
      </c>
      <c r="G20" s="4">
        <v>0.329</v>
      </c>
      <c r="H20" s="5">
        <v>44419.875</v>
      </c>
      <c r="I20" s="6">
        <f t="shared" si="1"/>
        <v>10.15</v>
      </c>
      <c r="J20" s="4">
        <v>0.342</v>
      </c>
      <c r="K20" s="5">
        <v>44423.395833333336</v>
      </c>
      <c r="L20" s="6">
        <f t="shared" si="2"/>
        <v>94.65</v>
      </c>
      <c r="M20" s="7">
        <f t="shared" si="3"/>
        <v>0.03951367781</v>
      </c>
      <c r="N20" s="4">
        <v>0.36</v>
      </c>
      <c r="O20" s="5">
        <v>44430.5</v>
      </c>
      <c r="P20" s="6">
        <f t="shared" si="16"/>
        <v>265.15</v>
      </c>
      <c r="Q20" s="7">
        <f t="shared" si="17"/>
        <v>0.09422492401</v>
      </c>
      <c r="R20" s="4">
        <v>0.4023</v>
      </c>
      <c r="S20" s="5">
        <v>44443.0</v>
      </c>
      <c r="T20" s="4">
        <f t="shared" si="18"/>
        <v>565.15</v>
      </c>
      <c r="U20" s="7">
        <f t="shared" si="19"/>
        <v>0.2227963526</v>
      </c>
      <c r="V20" s="4">
        <v>0.5229</v>
      </c>
      <c r="W20" s="5">
        <v>44443.333333333336</v>
      </c>
      <c r="X20" s="8">
        <f t="shared" ref="X20:X21" si="20">(W20-C20)*24</f>
        <v>573.15</v>
      </c>
      <c r="Y20" s="7">
        <f>(V20/G20)-1</f>
        <v>0.5893617021</v>
      </c>
      <c r="Z20" s="8"/>
      <c r="AA20" s="8"/>
      <c r="AB20" s="8"/>
      <c r="AC20" s="8"/>
      <c r="AD20" s="8"/>
      <c r="AE20" s="8"/>
      <c r="AF20" s="8"/>
      <c r="AG20" s="8"/>
      <c r="AH20" s="4">
        <v>0.295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>
      <c r="A21" s="8">
        <f t="shared" si="8"/>
        <v>20</v>
      </c>
      <c r="B21" s="6" t="s">
        <v>37</v>
      </c>
      <c r="C21" s="5">
        <v>44419.63333333333</v>
      </c>
      <c r="D21" s="4" t="s">
        <v>68</v>
      </c>
      <c r="E21" s="4" t="s">
        <v>39</v>
      </c>
      <c r="F21" s="6" t="s">
        <v>69</v>
      </c>
      <c r="G21" s="4">
        <v>11.16</v>
      </c>
      <c r="H21" s="5">
        <v>44419.708333333336</v>
      </c>
      <c r="I21" s="6">
        <f t="shared" si="1"/>
        <v>1.8</v>
      </c>
      <c r="J21" s="4">
        <v>11.7</v>
      </c>
      <c r="K21" s="5">
        <v>44421.354166666664</v>
      </c>
      <c r="L21" s="6">
        <f t="shared" si="2"/>
        <v>41.3</v>
      </c>
      <c r="M21" s="7">
        <f t="shared" si="3"/>
        <v>0.04838709677</v>
      </c>
      <c r="N21" s="4">
        <v>12.6</v>
      </c>
      <c r="O21" s="5">
        <v>44421.395833333336</v>
      </c>
      <c r="P21" s="6">
        <f t="shared" si="16"/>
        <v>42.3</v>
      </c>
      <c r="Q21" s="7">
        <f t="shared" si="17"/>
        <v>0.1290322581</v>
      </c>
      <c r="R21" s="4">
        <v>15.21</v>
      </c>
      <c r="S21" s="5">
        <v>44454.875</v>
      </c>
      <c r="T21" s="4">
        <f t="shared" si="18"/>
        <v>845.8</v>
      </c>
      <c r="U21" s="7">
        <f t="shared" si="19"/>
        <v>0.3629032258</v>
      </c>
      <c r="V21" s="4">
        <v>18.9</v>
      </c>
      <c r="W21" s="5">
        <v>44460.970138888886</v>
      </c>
      <c r="X21" s="8">
        <f t="shared" si="20"/>
        <v>992.0833333</v>
      </c>
      <c r="Y21" s="6" t="s">
        <v>41</v>
      </c>
      <c r="Z21" s="8"/>
      <c r="AA21" s="8"/>
      <c r="AB21" s="8"/>
      <c r="AC21" s="8"/>
      <c r="AD21" s="8"/>
      <c r="AE21" s="8"/>
      <c r="AF21" s="8"/>
      <c r="AG21" s="8"/>
      <c r="AH21" s="4">
        <v>9.45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>
      <c r="A22" s="8">
        <f t="shared" si="8"/>
        <v>21</v>
      </c>
      <c r="B22" s="6" t="s">
        <v>37</v>
      </c>
      <c r="C22" s="5">
        <v>44421.86597222222</v>
      </c>
      <c r="D22" s="4" t="s">
        <v>70</v>
      </c>
      <c r="E22" s="6" t="s">
        <v>43</v>
      </c>
      <c r="F22" s="6" t="s">
        <v>71</v>
      </c>
      <c r="G22" s="4">
        <v>1.028</v>
      </c>
      <c r="H22" s="5">
        <v>44422.395833333336</v>
      </c>
      <c r="I22" s="6">
        <f t="shared" si="1"/>
        <v>12.71666667</v>
      </c>
      <c r="J22" s="4">
        <v>1.359</v>
      </c>
      <c r="K22" s="5"/>
      <c r="L22" s="8"/>
      <c r="M22" s="4" t="s">
        <v>49</v>
      </c>
      <c r="N22" s="4">
        <v>1.629</v>
      </c>
      <c r="O22" s="8"/>
      <c r="P22" s="8"/>
      <c r="Q22" s="4" t="s">
        <v>49</v>
      </c>
      <c r="R22" s="4">
        <v>2.169</v>
      </c>
      <c r="S22" s="8"/>
      <c r="T22" s="8"/>
      <c r="U22" s="6" t="s">
        <v>49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4">
        <v>0.828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>
      <c r="A23" s="8">
        <f t="shared" si="8"/>
        <v>22</v>
      </c>
      <c r="B23" s="6" t="s">
        <v>37</v>
      </c>
      <c r="C23" s="5">
        <v>44421.93194444444</v>
      </c>
      <c r="D23" s="4" t="s">
        <v>72</v>
      </c>
      <c r="E23" s="4" t="s">
        <v>39</v>
      </c>
      <c r="F23" s="6" t="s">
        <v>73</v>
      </c>
      <c r="G23" s="4">
        <v>403.2</v>
      </c>
      <c r="H23" s="5">
        <v>44421.932291666664</v>
      </c>
      <c r="I23" s="6">
        <f t="shared" si="1"/>
        <v>0.00833333336</v>
      </c>
      <c r="J23" s="4">
        <v>414.0</v>
      </c>
      <c r="K23" s="5">
        <v>44422.291666666664</v>
      </c>
      <c r="L23" s="6">
        <f t="shared" ref="L23:L25" si="21">(K23-C23)*24</f>
        <v>8.633333333</v>
      </c>
      <c r="M23" s="7">
        <f t="shared" ref="M23:M24" si="22">(J23/G23)-1</f>
        <v>0.02678571429</v>
      </c>
      <c r="N23" s="4">
        <v>432.0</v>
      </c>
      <c r="O23" s="5">
        <v>44424.458333333336</v>
      </c>
      <c r="P23" s="6">
        <f t="shared" ref="P23:P25" si="23">(O23-C23)*24</f>
        <v>60.63333333</v>
      </c>
      <c r="Q23" s="7">
        <f t="shared" ref="Q23:Q24" si="24">(N23/G23)-1</f>
        <v>0.07142857143</v>
      </c>
      <c r="R23" s="4">
        <v>468.0</v>
      </c>
      <c r="S23" s="5">
        <v>44431.1875</v>
      </c>
      <c r="T23" s="4">
        <f t="shared" ref="T23:T25" si="25">(S23-C23)*24</f>
        <v>222.1333333</v>
      </c>
      <c r="U23" s="7">
        <f t="shared" ref="U23:U24" si="26">(R23/G23)-1</f>
        <v>0.1607142857</v>
      </c>
      <c r="V23" s="4">
        <v>522.0</v>
      </c>
      <c r="W23" s="5">
        <v>44459.606944444444</v>
      </c>
      <c r="X23" s="8">
        <f t="shared" ref="X23:X25" si="27">(W23-C23)*24</f>
        <v>904.2</v>
      </c>
      <c r="Y23" s="6" t="s">
        <v>41</v>
      </c>
      <c r="Z23" s="8"/>
      <c r="AA23" s="8"/>
      <c r="AB23" s="8"/>
      <c r="AC23" s="8"/>
      <c r="AD23" s="8"/>
      <c r="AE23" s="8"/>
      <c r="AF23" s="8"/>
      <c r="AG23" s="8"/>
      <c r="AH23" s="4">
        <v>360.0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>
      <c r="A24" s="8">
        <f t="shared" si="8"/>
        <v>23</v>
      </c>
      <c r="B24" s="6" t="s">
        <v>37</v>
      </c>
      <c r="C24" s="5">
        <v>44422.44305555556</v>
      </c>
      <c r="D24" s="4" t="s">
        <v>74</v>
      </c>
      <c r="E24" s="4" t="s">
        <v>43</v>
      </c>
      <c r="F24" s="6" t="s">
        <v>75</v>
      </c>
      <c r="G24" s="4">
        <v>1.63</v>
      </c>
      <c r="H24" s="5">
        <v>44422.458333333336</v>
      </c>
      <c r="I24" s="6">
        <f t="shared" si="1"/>
        <v>0.3666666666</v>
      </c>
      <c r="J24" s="4">
        <v>1.72</v>
      </c>
      <c r="K24" s="5">
        <v>44424.375</v>
      </c>
      <c r="L24" s="6">
        <f t="shared" si="21"/>
        <v>46.36666667</v>
      </c>
      <c r="M24" s="7">
        <f t="shared" si="22"/>
        <v>0.05521472393</v>
      </c>
      <c r="N24" s="4">
        <v>1.75</v>
      </c>
      <c r="O24" s="5">
        <v>44424.458333333336</v>
      </c>
      <c r="P24" s="6">
        <f t="shared" si="23"/>
        <v>48.36666667</v>
      </c>
      <c r="Q24" s="7">
        <f t="shared" si="24"/>
        <v>0.0736196319</v>
      </c>
      <c r="R24" s="4">
        <v>1.798</v>
      </c>
      <c r="S24" s="5">
        <v>44429.6875</v>
      </c>
      <c r="T24" s="4">
        <f t="shared" si="25"/>
        <v>173.8666667</v>
      </c>
      <c r="U24" s="7">
        <f t="shared" si="26"/>
        <v>0.1030674847</v>
      </c>
      <c r="V24" s="4">
        <v>1.849</v>
      </c>
      <c r="W24" s="5">
        <v>44429.770833333336</v>
      </c>
      <c r="X24" s="8">
        <f t="shared" si="27"/>
        <v>175.8666667</v>
      </c>
      <c r="Y24" s="7">
        <f>(V24/G24)-1</f>
        <v>0.1343558282</v>
      </c>
      <c r="Z24" s="4">
        <v>1.919</v>
      </c>
      <c r="AA24" s="5">
        <v>44429.875</v>
      </c>
      <c r="AB24" s="8">
        <f t="shared" ref="AB24:AB25" si="28">(AA24-C24)*24</f>
        <v>178.3666667</v>
      </c>
      <c r="AC24" s="7">
        <f>(Z24/G24)-1</f>
        <v>0.1773006135</v>
      </c>
      <c r="AD24" s="8"/>
      <c r="AE24" s="8"/>
      <c r="AF24" s="8"/>
      <c r="AG24" s="8"/>
      <c r="AH24" s="4">
        <v>1.417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>
      <c r="A25" s="8">
        <f t="shared" si="8"/>
        <v>24</v>
      </c>
      <c r="B25" s="6" t="s">
        <v>37</v>
      </c>
      <c r="C25" s="5">
        <v>44423.62986111111</v>
      </c>
      <c r="D25" s="4" t="s">
        <v>76</v>
      </c>
      <c r="E25" s="6" t="s">
        <v>43</v>
      </c>
      <c r="F25" s="6" t="s">
        <v>77</v>
      </c>
      <c r="G25" s="4">
        <v>71.234</v>
      </c>
      <c r="H25" s="5">
        <v>44424.5625</v>
      </c>
      <c r="I25" s="6">
        <f t="shared" si="1"/>
        <v>22.38333333</v>
      </c>
      <c r="J25" s="4">
        <v>80.34</v>
      </c>
      <c r="K25" s="5">
        <v>44446.714583333334</v>
      </c>
      <c r="L25" s="6">
        <f t="shared" si="21"/>
        <v>554.0333333</v>
      </c>
      <c r="M25" s="4" t="s">
        <v>41</v>
      </c>
      <c r="N25" s="4">
        <v>92.633</v>
      </c>
      <c r="O25" s="5">
        <v>44446.714583333334</v>
      </c>
      <c r="P25" s="6">
        <f t="shared" si="23"/>
        <v>554.0333333</v>
      </c>
      <c r="Q25" s="4" t="s">
        <v>41</v>
      </c>
      <c r="R25" s="4">
        <v>108.0</v>
      </c>
      <c r="S25" s="5">
        <v>44446.714583333334</v>
      </c>
      <c r="T25" s="4">
        <f t="shared" si="25"/>
        <v>554.0333333</v>
      </c>
      <c r="U25" s="4" t="s">
        <v>41</v>
      </c>
      <c r="V25" s="4">
        <v>122.0</v>
      </c>
      <c r="W25" s="5">
        <v>44446.714583333334</v>
      </c>
      <c r="X25" s="8">
        <f t="shared" si="27"/>
        <v>554.0333333</v>
      </c>
      <c r="Y25" s="4" t="s">
        <v>41</v>
      </c>
      <c r="Z25" s="4">
        <v>140.0</v>
      </c>
      <c r="AA25" s="5">
        <v>44446.714583333334</v>
      </c>
      <c r="AB25" s="8">
        <f t="shared" si="28"/>
        <v>554.0333333</v>
      </c>
      <c r="AC25" s="6" t="s">
        <v>41</v>
      </c>
      <c r="AD25" s="8"/>
      <c r="AE25" s="8"/>
      <c r="AF25" s="8"/>
      <c r="AG25" s="8"/>
      <c r="AH25" s="4">
        <v>36.0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>
      <c r="A26" s="8">
        <f t="shared" si="8"/>
        <v>25</v>
      </c>
      <c r="B26" s="6" t="s">
        <v>37</v>
      </c>
      <c r="C26" s="5">
        <v>44426.680555555555</v>
      </c>
      <c r="D26" s="4" t="s">
        <v>60</v>
      </c>
      <c r="E26" s="6" t="s">
        <v>43</v>
      </c>
      <c r="F26" s="6" t="s">
        <v>78</v>
      </c>
      <c r="G26" s="4" t="s">
        <v>79</v>
      </c>
      <c r="H26" s="8"/>
      <c r="I26" s="6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4">
        <v>1.69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>
      <c r="A27" s="8">
        <f t="shared" si="8"/>
        <v>26</v>
      </c>
      <c r="B27" s="6" t="s">
        <v>37</v>
      </c>
      <c r="C27" s="5">
        <v>44427.739583333336</v>
      </c>
      <c r="D27" s="4" t="s">
        <v>80</v>
      </c>
      <c r="E27" s="6" t="s">
        <v>43</v>
      </c>
      <c r="F27" s="6" t="s">
        <v>81</v>
      </c>
      <c r="G27" s="4">
        <v>73.2</v>
      </c>
      <c r="H27" s="5">
        <v>44427.8125</v>
      </c>
      <c r="I27" s="6">
        <f t="shared" ref="I27:I37" si="29">(H27-C27)*24</f>
        <v>1.75</v>
      </c>
      <c r="J27" s="4">
        <v>75.0</v>
      </c>
      <c r="K27" s="5">
        <v>44428.6875</v>
      </c>
      <c r="L27" s="6">
        <f t="shared" ref="L27:L33" si="30">(K27-C27)*24</f>
        <v>22.75</v>
      </c>
      <c r="M27" s="7">
        <f t="shared" ref="M27:M30" si="31">(J27/G27)-1</f>
        <v>0.02459016393</v>
      </c>
      <c r="N27" s="4">
        <v>80.0</v>
      </c>
      <c r="O27" s="5">
        <v>44428.895833333336</v>
      </c>
      <c r="P27" s="6">
        <f t="shared" ref="P27:P33" si="32">(O27-C27)*24</f>
        <v>27.75</v>
      </c>
      <c r="Q27" s="7">
        <f t="shared" ref="Q27:Q30" si="33">(N27/G27)-1</f>
        <v>0.09289617486</v>
      </c>
      <c r="R27" s="4">
        <v>88.78</v>
      </c>
      <c r="S27" s="5">
        <v>44435.9375</v>
      </c>
      <c r="T27" s="4">
        <f t="shared" ref="T27:T29" si="34">(S27-C27)*24</f>
        <v>196.75</v>
      </c>
      <c r="U27" s="7">
        <f t="shared" ref="U27:U29" si="35">(R27/G27)-1</f>
        <v>0.2128415301</v>
      </c>
      <c r="V27" s="4">
        <v>98.6</v>
      </c>
      <c r="W27" s="5">
        <v>44438.0625</v>
      </c>
      <c r="X27" s="8">
        <f t="shared" ref="X27:X28" si="36">(W27-C27)*24</f>
        <v>247.75</v>
      </c>
      <c r="Y27" s="7">
        <f t="shared" ref="Y27:Y28" si="37">(V27/G27)-1</f>
        <v>0.3469945355</v>
      </c>
      <c r="Z27" s="8"/>
      <c r="AA27" s="8"/>
      <c r="AB27" s="8"/>
      <c r="AC27" s="8"/>
      <c r="AD27" s="8"/>
      <c r="AE27" s="8"/>
      <c r="AF27" s="8"/>
      <c r="AG27" s="8"/>
      <c r="AH27" s="4">
        <v>48.0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>
      <c r="A28" s="8">
        <f t="shared" si="8"/>
        <v>27</v>
      </c>
      <c r="B28" s="6" t="s">
        <v>37</v>
      </c>
      <c r="C28" s="5">
        <v>44427.95625</v>
      </c>
      <c r="D28" s="4" t="s">
        <v>82</v>
      </c>
      <c r="E28" s="4" t="s">
        <v>39</v>
      </c>
      <c r="F28" s="6" t="s">
        <v>83</v>
      </c>
      <c r="G28" s="4">
        <v>0.594</v>
      </c>
      <c r="H28" s="5">
        <v>44427.979166666664</v>
      </c>
      <c r="I28" s="6">
        <f t="shared" si="29"/>
        <v>0.5499999999</v>
      </c>
      <c r="J28" s="4">
        <v>0.63</v>
      </c>
      <c r="K28" s="5">
        <v>44429.270833333336</v>
      </c>
      <c r="L28" s="6">
        <f t="shared" si="30"/>
        <v>31.55</v>
      </c>
      <c r="M28" s="7">
        <f t="shared" si="31"/>
        <v>0.06060606061</v>
      </c>
      <c r="N28" s="4">
        <v>0.666</v>
      </c>
      <c r="O28" s="5">
        <v>44429.375</v>
      </c>
      <c r="P28" s="6">
        <f t="shared" si="32"/>
        <v>34.05</v>
      </c>
      <c r="Q28" s="7">
        <f t="shared" si="33"/>
        <v>0.1212121212</v>
      </c>
      <c r="R28" s="4">
        <v>0.783</v>
      </c>
      <c r="S28" s="5">
        <v>44434.875</v>
      </c>
      <c r="T28" s="4">
        <f t="shared" si="34"/>
        <v>166.05</v>
      </c>
      <c r="U28" s="7">
        <f t="shared" si="35"/>
        <v>0.3181818182</v>
      </c>
      <c r="V28" s="4">
        <v>0.9</v>
      </c>
      <c r="W28" s="5">
        <v>44437.208333333336</v>
      </c>
      <c r="X28" s="8">
        <f t="shared" si="36"/>
        <v>222.05</v>
      </c>
      <c r="Y28" s="7">
        <f t="shared" si="37"/>
        <v>0.5151515152</v>
      </c>
      <c r="Z28" s="8"/>
      <c r="AA28" s="8"/>
      <c r="AB28" s="8"/>
      <c r="AC28" s="8"/>
      <c r="AD28" s="8"/>
      <c r="AE28" s="8"/>
      <c r="AF28" s="8"/>
      <c r="AG28" s="8"/>
      <c r="AH28" s="4">
        <v>0.4212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>
      <c r="A29" s="8">
        <f t="shared" si="8"/>
        <v>28</v>
      </c>
      <c r="B29" s="6" t="s">
        <v>37</v>
      </c>
      <c r="C29" s="5">
        <v>44428.48611111111</v>
      </c>
      <c r="D29" s="4" t="s">
        <v>84</v>
      </c>
      <c r="E29" s="4" t="s">
        <v>43</v>
      </c>
      <c r="F29" s="6" t="s">
        <v>85</v>
      </c>
      <c r="G29" s="4">
        <v>12.332</v>
      </c>
      <c r="H29" s="5">
        <v>44428.5</v>
      </c>
      <c r="I29" s="6">
        <f t="shared" si="29"/>
        <v>0.3333333334</v>
      </c>
      <c r="J29" s="6">
        <v>12.77</v>
      </c>
      <c r="K29" s="5">
        <v>44429.479166666664</v>
      </c>
      <c r="L29" s="6">
        <f t="shared" si="30"/>
        <v>23.83333333</v>
      </c>
      <c r="M29" s="7">
        <f t="shared" si="31"/>
        <v>0.03551735323</v>
      </c>
      <c r="N29" s="4">
        <v>13.31</v>
      </c>
      <c r="O29" s="5">
        <v>44429.625</v>
      </c>
      <c r="P29" s="6">
        <f t="shared" si="32"/>
        <v>27.33333333</v>
      </c>
      <c r="Q29" s="7">
        <f t="shared" si="33"/>
        <v>0.0793058709</v>
      </c>
      <c r="R29" s="4">
        <v>13.59</v>
      </c>
      <c r="S29" s="5">
        <v>44429.625</v>
      </c>
      <c r="T29" s="4">
        <f t="shared" si="34"/>
        <v>27.33333333</v>
      </c>
      <c r="U29" s="7">
        <f t="shared" si="35"/>
        <v>0.1020110282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4">
        <v>11.11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>
      <c r="A30" s="8">
        <f t="shared" si="8"/>
        <v>29</v>
      </c>
      <c r="B30" s="6" t="s">
        <v>37</v>
      </c>
      <c r="C30" s="5">
        <v>44430.416666666664</v>
      </c>
      <c r="D30" s="4" t="s">
        <v>70</v>
      </c>
      <c r="E30" s="4" t="s">
        <v>39</v>
      </c>
      <c r="F30" s="6" t="s">
        <v>86</v>
      </c>
      <c r="G30" s="4">
        <v>1.1165</v>
      </c>
      <c r="H30" s="5">
        <v>44430.4375</v>
      </c>
      <c r="I30" s="6">
        <f t="shared" si="29"/>
        <v>0.5000000001</v>
      </c>
      <c r="J30" s="4">
        <v>1.15</v>
      </c>
      <c r="K30" s="5">
        <v>44431.25</v>
      </c>
      <c r="L30" s="6">
        <f t="shared" si="30"/>
        <v>20</v>
      </c>
      <c r="M30" s="7">
        <f t="shared" si="31"/>
        <v>0.03000447828</v>
      </c>
      <c r="N30" s="4">
        <v>1.19</v>
      </c>
      <c r="O30" s="5">
        <v>44443.0</v>
      </c>
      <c r="P30" s="6">
        <f t="shared" si="32"/>
        <v>302</v>
      </c>
      <c r="Q30" s="7">
        <f t="shared" si="33"/>
        <v>0.065830721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4">
        <v>0.828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>
      <c r="A31" s="8">
        <f t="shared" si="8"/>
        <v>30</v>
      </c>
      <c r="B31" s="6" t="s">
        <v>37</v>
      </c>
      <c r="C31" s="5">
        <v>44430.416666666664</v>
      </c>
      <c r="D31" s="4" t="s">
        <v>70</v>
      </c>
      <c r="E31" s="4" t="s">
        <v>43</v>
      </c>
      <c r="F31" s="6" t="s">
        <v>86</v>
      </c>
      <c r="G31" s="4">
        <v>1.1165</v>
      </c>
      <c r="H31" s="5">
        <v>44430.4375</v>
      </c>
      <c r="I31" s="6">
        <f t="shared" si="29"/>
        <v>0.5000000001</v>
      </c>
      <c r="J31" s="4">
        <v>1.359</v>
      </c>
      <c r="K31" s="5">
        <v>44460.97152777778</v>
      </c>
      <c r="L31" s="6">
        <f t="shared" si="30"/>
        <v>733.3166667</v>
      </c>
      <c r="M31" s="4" t="s">
        <v>41</v>
      </c>
      <c r="N31" s="4">
        <v>1.629</v>
      </c>
      <c r="O31" s="5">
        <v>44460.97152777778</v>
      </c>
      <c r="P31" s="6">
        <f t="shared" si="32"/>
        <v>733.3166667</v>
      </c>
      <c r="Q31" s="4" t="s">
        <v>41</v>
      </c>
      <c r="R31" s="4">
        <v>2.169</v>
      </c>
      <c r="S31" s="5">
        <v>44460.97152777778</v>
      </c>
      <c r="T31" s="4">
        <f>(S31-C31)*24</f>
        <v>733.3166667</v>
      </c>
      <c r="U31" s="6" t="s">
        <v>41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4">
        <v>0.828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>
      <c r="A32" s="8">
        <f t="shared" si="8"/>
        <v>31</v>
      </c>
      <c r="B32" s="6" t="s">
        <v>37</v>
      </c>
      <c r="C32" s="5">
        <v>44430.42222222222</v>
      </c>
      <c r="D32" s="4" t="s">
        <v>87</v>
      </c>
      <c r="E32" s="4" t="s">
        <v>39</v>
      </c>
      <c r="F32" s="6" t="s">
        <v>88</v>
      </c>
      <c r="G32" s="4">
        <v>447.0</v>
      </c>
      <c r="H32" s="5">
        <v>44430.604166666664</v>
      </c>
      <c r="I32" s="6">
        <f t="shared" si="29"/>
        <v>4.366666667</v>
      </c>
      <c r="J32" s="6">
        <v>472.0</v>
      </c>
      <c r="K32" s="5">
        <v>44431.166666666664</v>
      </c>
      <c r="L32" s="6">
        <f t="shared" si="30"/>
        <v>17.86666667</v>
      </c>
      <c r="M32" s="7">
        <f>(J32/G32)-1</f>
        <v>0.05592841163</v>
      </c>
      <c r="N32" s="4">
        <v>498.0</v>
      </c>
      <c r="O32" s="5">
        <v>44431.395833333336</v>
      </c>
      <c r="P32" s="6">
        <f t="shared" si="32"/>
        <v>23.36666667</v>
      </c>
      <c r="Q32" s="7">
        <f>(N32/G32)-1</f>
        <v>0.1140939597</v>
      </c>
      <c r="R32" s="4">
        <v>528.0</v>
      </c>
      <c r="S32" s="8"/>
      <c r="T32" s="8"/>
      <c r="U32" s="4" t="s">
        <v>49</v>
      </c>
      <c r="V32" s="4">
        <v>607.0</v>
      </c>
      <c r="W32" s="8"/>
      <c r="X32" s="8"/>
      <c r="Y32" s="6" t="s">
        <v>49</v>
      </c>
      <c r="Z32" s="8"/>
      <c r="AA32" s="8"/>
      <c r="AB32" s="8"/>
      <c r="AC32" s="8"/>
      <c r="AD32" s="8"/>
      <c r="AE32" s="8"/>
      <c r="AF32" s="8"/>
      <c r="AG32" s="8"/>
      <c r="AH32" s="4">
        <v>365.0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>
      <c r="A33" s="8">
        <f t="shared" si="8"/>
        <v>32</v>
      </c>
      <c r="B33" s="6" t="s">
        <v>37</v>
      </c>
      <c r="C33" s="5">
        <v>44432.46597222222</v>
      </c>
      <c r="D33" s="6" t="s">
        <v>89</v>
      </c>
      <c r="E33" s="6" t="s">
        <v>43</v>
      </c>
      <c r="F33" s="6" t="s">
        <v>90</v>
      </c>
      <c r="G33" s="4">
        <v>0.3153</v>
      </c>
      <c r="H33" s="5">
        <v>44432.5</v>
      </c>
      <c r="I33" s="6">
        <f t="shared" si="29"/>
        <v>0.8166666667</v>
      </c>
      <c r="J33" s="4">
        <v>0.334</v>
      </c>
      <c r="K33" s="5">
        <v>44434.763194444444</v>
      </c>
      <c r="L33" s="6">
        <f t="shared" si="30"/>
        <v>55.13333333</v>
      </c>
      <c r="M33" s="4" t="s">
        <v>41</v>
      </c>
      <c r="N33" s="4">
        <v>0.349</v>
      </c>
      <c r="O33" s="5">
        <v>44434.763194444444</v>
      </c>
      <c r="P33" s="6">
        <f t="shared" si="32"/>
        <v>55.13333333</v>
      </c>
      <c r="Q33" s="4" t="s">
        <v>41</v>
      </c>
      <c r="R33" s="4">
        <v>0.37</v>
      </c>
      <c r="S33" s="5">
        <v>44434.763194444444</v>
      </c>
      <c r="T33" s="4">
        <f>(S33-C33)*24</f>
        <v>55.13333333</v>
      </c>
      <c r="U33" s="4" t="s">
        <v>41</v>
      </c>
      <c r="V33" s="4">
        <v>0.4</v>
      </c>
      <c r="W33" s="5">
        <v>44434.763194444444</v>
      </c>
      <c r="X33" s="8">
        <f>(W33-C33)*24</f>
        <v>55.13333333</v>
      </c>
      <c r="Y33" s="4" t="s">
        <v>41</v>
      </c>
      <c r="Z33" s="4">
        <v>0.5</v>
      </c>
      <c r="AA33" s="5">
        <v>44434.763194444444</v>
      </c>
      <c r="AB33" s="8">
        <f>(AA33-C33)*24</f>
        <v>55.13333333</v>
      </c>
      <c r="AC33" s="4" t="s">
        <v>41</v>
      </c>
      <c r="AD33" s="4">
        <v>0.6</v>
      </c>
      <c r="AE33" s="5">
        <v>44434.763194444444</v>
      </c>
      <c r="AF33" s="8">
        <f>(AE33-C33)*24</f>
        <v>55.13333333</v>
      </c>
      <c r="AG33" s="4" t="s">
        <v>41</v>
      </c>
      <c r="AH33" s="4">
        <v>0.233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>
      <c r="A34" s="8">
        <f t="shared" si="8"/>
        <v>33</v>
      </c>
      <c r="B34" s="6" t="s">
        <v>37</v>
      </c>
      <c r="C34" s="5">
        <v>44435.92916666667</v>
      </c>
      <c r="D34" s="6" t="s">
        <v>91</v>
      </c>
      <c r="E34" s="4" t="s">
        <v>39</v>
      </c>
      <c r="F34" s="6" t="s">
        <v>92</v>
      </c>
      <c r="G34" s="4">
        <v>5.551</v>
      </c>
      <c r="H34" s="5">
        <v>44435.958333333336</v>
      </c>
      <c r="I34" s="6">
        <f t="shared" si="29"/>
        <v>0.7</v>
      </c>
      <c r="J34" s="4">
        <v>5.85</v>
      </c>
      <c r="K34" s="8"/>
      <c r="L34" s="8"/>
      <c r="M34" s="6" t="s">
        <v>93</v>
      </c>
      <c r="N34" s="4">
        <v>6.3</v>
      </c>
      <c r="O34" s="8"/>
      <c r="P34" s="8"/>
      <c r="Q34" s="6" t="s">
        <v>93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4">
        <v>4.32</v>
      </c>
      <c r="AI34" s="5">
        <v>44446.7125</v>
      </c>
      <c r="AJ34" s="8">
        <f t="shared" ref="AJ34:AJ35" si="38">(AI34-C34)*24</f>
        <v>258.8</v>
      </c>
      <c r="AK34" s="7">
        <f t="shared" ref="AK34:AK35" si="39">(AH34/G34)-1</f>
        <v>-0.2217618447</v>
      </c>
      <c r="AL34" s="8"/>
      <c r="AM34" s="8"/>
      <c r="AN34" s="8"/>
      <c r="AO34" s="8"/>
      <c r="AP34" s="8"/>
      <c r="AQ34" s="8"/>
      <c r="AR34" s="8"/>
      <c r="AS34" s="8"/>
      <c r="AT34" s="8"/>
    </row>
    <row r="35">
      <c r="A35" s="8">
        <f t="shared" si="8"/>
        <v>34</v>
      </c>
      <c r="B35" s="6" t="s">
        <v>37</v>
      </c>
      <c r="C35" s="5">
        <v>44435.92916666667</v>
      </c>
      <c r="D35" s="6" t="s">
        <v>91</v>
      </c>
      <c r="E35" s="4" t="s">
        <v>43</v>
      </c>
      <c r="F35" s="6" t="s">
        <v>92</v>
      </c>
      <c r="G35" s="4">
        <v>5.551</v>
      </c>
      <c r="H35" s="5">
        <v>44435.958333333336</v>
      </c>
      <c r="I35" s="6">
        <f t="shared" si="29"/>
        <v>0.7</v>
      </c>
      <c r="J35" s="4">
        <v>7.29</v>
      </c>
      <c r="K35" s="8"/>
      <c r="L35" s="8"/>
      <c r="M35" s="6" t="s">
        <v>93</v>
      </c>
      <c r="N35" s="4">
        <v>10.8</v>
      </c>
      <c r="O35" s="8"/>
      <c r="P35" s="8"/>
      <c r="Q35" s="6" t="s">
        <v>93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4">
        <v>4.32</v>
      </c>
      <c r="AI35" s="5">
        <v>44446.7125</v>
      </c>
      <c r="AJ35" s="8">
        <f t="shared" si="38"/>
        <v>258.8</v>
      </c>
      <c r="AK35" s="7">
        <f t="shared" si="39"/>
        <v>-0.2217618447</v>
      </c>
      <c r="AL35" s="8"/>
      <c r="AM35" s="8"/>
      <c r="AN35" s="8"/>
      <c r="AO35" s="8"/>
      <c r="AP35" s="8"/>
      <c r="AQ35" s="8"/>
      <c r="AR35" s="8"/>
      <c r="AS35" s="8"/>
      <c r="AT35" s="8"/>
    </row>
    <row r="36">
      <c r="A36" s="8">
        <f t="shared" si="8"/>
        <v>35</v>
      </c>
      <c r="B36" s="6" t="s">
        <v>37</v>
      </c>
      <c r="C36" s="5">
        <v>44438.90069444444</v>
      </c>
      <c r="D36" s="4" t="s">
        <v>94</v>
      </c>
      <c r="E36" s="4" t="s">
        <v>39</v>
      </c>
      <c r="F36" s="6" t="s">
        <v>95</v>
      </c>
      <c r="G36" s="4">
        <v>1154.0</v>
      </c>
      <c r="H36" s="5">
        <v>44439.083333333336</v>
      </c>
      <c r="I36" s="6">
        <f t="shared" si="29"/>
        <v>4.383333333</v>
      </c>
      <c r="J36" s="4">
        <v>1197.0</v>
      </c>
      <c r="K36" s="5">
        <v>44439.25</v>
      </c>
      <c r="L36" s="6">
        <f>(K36-C36)*24</f>
        <v>8.383333333</v>
      </c>
      <c r="M36" s="7">
        <f>(J36/G36)-1</f>
        <v>0.03726169844</v>
      </c>
      <c r="N36" s="4">
        <v>1251.0</v>
      </c>
      <c r="O36" s="5">
        <v>44446.291666666664</v>
      </c>
      <c r="P36" s="6">
        <f>(O36-C36)*24</f>
        <v>177.3833333</v>
      </c>
      <c r="Q36" s="7">
        <f>(N36/G36)-1</f>
        <v>0.08405545927</v>
      </c>
      <c r="R36" s="4">
        <v>1350.0</v>
      </c>
      <c r="S36" s="8"/>
      <c r="T36" s="8"/>
      <c r="U36" s="6" t="s">
        <v>49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4">
        <v>954.0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>
      <c r="A37" s="8">
        <f t="shared" si="8"/>
        <v>36</v>
      </c>
      <c r="B37" s="6" t="s">
        <v>37</v>
      </c>
      <c r="C37" s="5">
        <v>44438.90069444444</v>
      </c>
      <c r="D37" s="4" t="s">
        <v>94</v>
      </c>
      <c r="E37" s="4" t="s">
        <v>43</v>
      </c>
      <c r="F37" s="6" t="s">
        <v>95</v>
      </c>
      <c r="G37" s="4">
        <v>1154.0</v>
      </c>
      <c r="H37" s="5">
        <v>44439.083333333336</v>
      </c>
      <c r="I37" s="6">
        <f t="shared" si="29"/>
        <v>4.383333333</v>
      </c>
      <c r="J37" s="4">
        <v>1530.0</v>
      </c>
      <c r="K37" s="8"/>
      <c r="L37" s="8"/>
      <c r="M37" s="6" t="s">
        <v>49</v>
      </c>
      <c r="N37" s="4">
        <v>1800.0</v>
      </c>
      <c r="O37" s="8"/>
      <c r="P37" s="8"/>
      <c r="Q37" s="6" t="s">
        <v>49</v>
      </c>
      <c r="R37" s="4">
        <v>2205.0</v>
      </c>
      <c r="S37" s="8"/>
      <c r="T37" s="8"/>
      <c r="U37" s="6" t="s">
        <v>49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4">
        <v>442.0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>
      <c r="A38" s="8"/>
      <c r="B38" s="6"/>
      <c r="C38" s="5"/>
      <c r="D38" s="8"/>
      <c r="E38" s="8"/>
      <c r="F38" s="10"/>
      <c r="G38" s="8"/>
      <c r="H38" s="8"/>
      <c r="I38" s="6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>
      <c r="A39" s="8"/>
      <c r="B39" s="4" t="s">
        <v>96</v>
      </c>
      <c r="C39" s="4" t="s">
        <v>37</v>
      </c>
      <c r="D39" s="4">
        <f>A37</f>
        <v>36</v>
      </c>
      <c r="E39" s="8"/>
      <c r="F39" s="10"/>
      <c r="G39" s="6"/>
      <c r="H39" s="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L39" s="8"/>
      <c r="AM39" s="8"/>
      <c r="AN39" s="8"/>
      <c r="AO39" s="8"/>
      <c r="AP39" s="8"/>
      <c r="AQ39" s="8"/>
      <c r="AR39" s="8"/>
      <c r="AS39" s="8"/>
      <c r="AT39" s="8"/>
    </row>
    <row r="40">
      <c r="A40" s="8"/>
      <c r="B40" s="8"/>
      <c r="C40" s="4" t="s">
        <v>97</v>
      </c>
      <c r="D40" s="8">
        <f>COUNTIF(E2:E37,"SHORT")</f>
        <v>15</v>
      </c>
      <c r="E40" s="8"/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>
      <c r="A41" s="8"/>
      <c r="B41" s="8"/>
      <c r="C41" s="4" t="s">
        <v>98</v>
      </c>
      <c r="D41" s="8">
        <f>(I2+I4+I6+I8+I10+I16+I18+I20+I21+I23+I28+I30+I32+I34+I36)/D40</f>
        <v>6.172777778</v>
      </c>
      <c r="E41" s="8"/>
      <c r="F41" s="1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>
      <c r="A42" s="8"/>
      <c r="B42" s="8"/>
      <c r="C42" s="4" t="s">
        <v>99</v>
      </c>
      <c r="D42" s="4">
        <f>D40-D43</f>
        <v>14</v>
      </c>
      <c r="E42" s="8"/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>
      <c r="A43" s="8"/>
      <c r="B43" s="8"/>
      <c r="C43" s="4" t="s">
        <v>100</v>
      </c>
      <c r="D43" s="4">
        <v>1.0</v>
      </c>
      <c r="E43" s="8"/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>
      <c r="A44" s="8"/>
      <c r="B44" s="8"/>
      <c r="C44" s="4" t="s">
        <v>101</v>
      </c>
      <c r="D44" s="4">
        <f>(L2+L4+L6+L8+L10+L16+L18+L20+L21+L23+L28+L30+L32+L36)/D42</f>
        <v>27.9297619</v>
      </c>
      <c r="E44" s="8">
        <f>D44/24</f>
        <v>1.163740079</v>
      </c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>
      <c r="A45" s="8"/>
      <c r="B45" s="8"/>
      <c r="C45" s="4" t="s">
        <v>102</v>
      </c>
      <c r="D45" s="12">
        <f>(M2+M4+M6+M8+M10+M16+M18+M20+M21+M23+M28+M30+M32+M36)/D42</f>
        <v>0.03841407577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L45" s="8"/>
      <c r="AM45" s="8"/>
      <c r="AN45" s="8"/>
      <c r="AO45" s="8"/>
      <c r="AP45" s="8"/>
      <c r="AQ45" s="8"/>
      <c r="AR45" s="8"/>
      <c r="AS45" s="8"/>
      <c r="AT45" s="8"/>
    </row>
    <row r="46">
      <c r="A46" s="8"/>
      <c r="B46" s="8"/>
      <c r="C46" s="4" t="s">
        <v>103</v>
      </c>
      <c r="D46" s="8">
        <f>D40-D43</f>
        <v>14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>
      <c r="A47" s="8"/>
      <c r="B47" s="8"/>
      <c r="C47" s="4" t="s">
        <v>104</v>
      </c>
      <c r="D47" s="4">
        <v>1.0</v>
      </c>
      <c r="E47" s="8"/>
      <c r="F47" s="8"/>
      <c r="G47" s="8"/>
      <c r="H47" s="8"/>
      <c r="I47" s="8"/>
      <c r="J47" s="8"/>
      <c r="K47" s="8"/>
      <c r="L47" s="8"/>
      <c r="M47" s="8"/>
      <c r="N47" s="4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AA47" s="8"/>
      <c r="AB47" s="8"/>
      <c r="AC47" s="8"/>
      <c r="AD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>
      <c r="A48" s="8"/>
      <c r="B48" s="8"/>
      <c r="C48" s="4" t="s">
        <v>105</v>
      </c>
      <c r="D48" s="8">
        <f>(P2+P4+P6+P8+P10+P16+P18+P20+P21+P23+P28+P30+P32+P36)/D46</f>
        <v>107.2869048</v>
      </c>
      <c r="E48" s="8">
        <f>D48/24</f>
        <v>4.470287698</v>
      </c>
      <c r="F48" s="8"/>
      <c r="G48" s="8"/>
      <c r="H48" s="8"/>
      <c r="I48" s="8"/>
      <c r="J48" s="8"/>
      <c r="K48" s="8"/>
      <c r="L48" s="8"/>
      <c r="M48" s="8"/>
      <c r="N48" s="4"/>
      <c r="O48" s="4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>
      <c r="A49" s="8"/>
      <c r="B49" s="8"/>
      <c r="C49" s="4" t="s">
        <v>106</v>
      </c>
      <c r="D49" s="12">
        <f>(Q2+Q4+Q6+Q8+Q10+Q16+Q18+Q20+Q21+Q23+Q28+Q30+Q32+Q36)/D46</f>
        <v>0.0975803283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>
      <c r="A50" s="8"/>
      <c r="B50" s="8"/>
      <c r="C50" s="4" t="s">
        <v>107</v>
      </c>
      <c r="D50" s="4">
        <v>5.0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>
      <c r="A51" s="8"/>
      <c r="B51" s="8"/>
      <c r="C51" s="4" t="s">
        <v>108</v>
      </c>
      <c r="D51" s="4">
        <v>2.0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>
      <c r="A52" s="8"/>
      <c r="B52" s="8"/>
      <c r="C52" s="4" t="s">
        <v>109</v>
      </c>
      <c r="D52" s="4">
        <f>(T2+T20+T21+T23+T28)/D50</f>
        <v>407.6466667</v>
      </c>
      <c r="E52" s="8">
        <f>D52/24</f>
        <v>16.98527778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>
      <c r="A53" s="8"/>
      <c r="B53" s="8"/>
      <c r="C53" s="4" t="s">
        <v>110</v>
      </c>
      <c r="D53" s="12">
        <f>(U2+U20+U21+U23+U28)/D50</f>
        <v>0.2693068017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>
      <c r="A54" s="8"/>
      <c r="B54" s="8"/>
      <c r="C54" s="4" t="s">
        <v>111</v>
      </c>
      <c r="D54" s="4">
        <v>2.0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>
      <c r="A55" s="8"/>
      <c r="B55" s="8"/>
      <c r="C55" s="4" t="s">
        <v>112</v>
      </c>
      <c r="D55" s="4">
        <v>4.0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>
      <c r="A56" s="8"/>
      <c r="B56" s="8"/>
      <c r="C56" s="4" t="s">
        <v>113</v>
      </c>
      <c r="D56" s="8">
        <f>(X20+X28)/D54</f>
        <v>397.6</v>
      </c>
      <c r="E56" s="8">
        <f>D56/24</f>
        <v>16.56666667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>
      <c r="A57" s="8"/>
      <c r="B57" s="8"/>
      <c r="C57" s="4" t="s">
        <v>114</v>
      </c>
      <c r="D57" s="12">
        <f>(Y20+Y28)/D54</f>
        <v>0.5522566086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>
      <c r="A58" s="8"/>
      <c r="B58" s="8"/>
      <c r="C58" s="11" t="s">
        <v>115</v>
      </c>
      <c r="D58" s="4">
        <v>1.0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>
      <c r="A59" s="8"/>
      <c r="B59" s="8"/>
      <c r="C59" s="13" t="s">
        <v>116</v>
      </c>
      <c r="D59" s="8">
        <f>AJ34</f>
        <v>258.8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>
      <c r="A60" s="8"/>
      <c r="B60" s="8"/>
      <c r="C60" s="13" t="s">
        <v>117</v>
      </c>
      <c r="D60" s="12">
        <f>AK34</f>
        <v>-0.2217618447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>
      <c r="A61" s="8"/>
      <c r="B61" s="8"/>
      <c r="C61" s="14" t="s">
        <v>118</v>
      </c>
      <c r="D61" s="14">
        <f>COUNTIF(E2:E37,"LONG")</f>
        <v>21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>
      <c r="A62" s="8"/>
      <c r="B62" s="8"/>
      <c r="C62" s="4" t="s">
        <v>98</v>
      </c>
      <c r="D62" s="4">
        <f>(I3+I5+I7+I9+I11+I12+I13+I14+I15+I17+I19+I22+I24+I25+I27+I29+I31+I33+I35+I37)/D61</f>
        <v>6.018253968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>
      <c r="A63" s="8"/>
      <c r="B63" s="8"/>
      <c r="C63" s="4" t="s">
        <v>119</v>
      </c>
      <c r="D63" s="4">
        <v>14.0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>
      <c r="A64" s="8"/>
      <c r="B64" s="8"/>
      <c r="C64" s="4" t="s">
        <v>120</v>
      </c>
      <c r="D64" s="4">
        <v>2.0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>
      <c r="A65" s="8"/>
      <c r="B65" s="8"/>
      <c r="C65" s="4" t="s">
        <v>121</v>
      </c>
      <c r="D65" s="4">
        <v>3.0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>
      <c r="A66" s="8"/>
      <c r="B66" s="8"/>
      <c r="C66" s="4" t="s">
        <v>122</v>
      </c>
      <c r="D66" s="4">
        <v>1.0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  <row r="67">
      <c r="A67" s="8"/>
      <c r="B67" s="8"/>
      <c r="C67" s="4" t="s">
        <v>101</v>
      </c>
      <c r="D67" s="8">
        <f>(L3+L5+L7+L9+L11+L12+L13+L14+L15+L17+L19+L24+L27+L29)/D63</f>
        <v>135.777381</v>
      </c>
      <c r="E67" s="8">
        <f>D67/24</f>
        <v>5.657390873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>
      <c r="A68" s="8"/>
      <c r="B68" s="8"/>
      <c r="C68" s="4" t="s">
        <v>102</v>
      </c>
      <c r="D68" s="7">
        <f>(M3+M5+M7+M9+M11+M12+M13+M14+M15+M17+M19+M24+M27+M29)/D63</f>
        <v>0.1323664275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>
      <c r="A69" s="8"/>
      <c r="B69" s="8"/>
      <c r="C69" s="4" t="s">
        <v>123</v>
      </c>
      <c r="D69" s="4">
        <v>9.0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</row>
    <row r="70">
      <c r="A70" s="8"/>
      <c r="B70" s="8"/>
      <c r="C70" s="6" t="s">
        <v>124</v>
      </c>
      <c r="D70" s="4">
        <v>5.0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>
      <c r="A71" s="8"/>
      <c r="B71" s="8"/>
      <c r="C71" s="6" t="s">
        <v>125</v>
      </c>
      <c r="D71" s="4">
        <v>5.0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</row>
    <row r="72">
      <c r="A72" s="8"/>
      <c r="B72" s="8"/>
      <c r="C72" s="6" t="s">
        <v>126</v>
      </c>
      <c r="D72" s="4">
        <v>1.0</v>
      </c>
      <c r="E72" s="8"/>
      <c r="F72" s="15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</row>
    <row r="73">
      <c r="A73" s="8"/>
      <c r="B73" s="8"/>
      <c r="C73" s="4" t="s">
        <v>105</v>
      </c>
      <c r="D73" s="4">
        <f>(P3+P7+P12+P14+P15+P19+P24+P27+P29)/D69</f>
        <v>137.737037</v>
      </c>
      <c r="E73" s="8">
        <f>D73/24</f>
        <v>5.73904321</v>
      </c>
      <c r="F73" s="15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</row>
    <row r="74">
      <c r="A74" s="8"/>
      <c r="B74" s="8"/>
      <c r="C74" s="4" t="s">
        <v>106</v>
      </c>
      <c r="D74" s="7">
        <f>(Q3+Q7+Q12+Q14+Q15+Q19+Q24+Q27+Q29)/D69</f>
        <v>0.1965375777</v>
      </c>
      <c r="E74" s="8"/>
      <c r="F74" s="15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</row>
    <row r="75">
      <c r="A75" s="8"/>
      <c r="B75" s="8"/>
      <c r="C75" s="4" t="s">
        <v>127</v>
      </c>
      <c r="D75" s="4">
        <v>8.0</v>
      </c>
      <c r="E75" s="8"/>
      <c r="F75" s="15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</row>
    <row r="76">
      <c r="A76" s="8"/>
      <c r="B76" s="8"/>
      <c r="C76" s="6" t="s">
        <v>128</v>
      </c>
      <c r="D76" s="4">
        <v>6.0</v>
      </c>
      <c r="E76" s="8"/>
      <c r="F76" s="15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</row>
    <row r="77">
      <c r="A77" s="8"/>
      <c r="B77" s="8"/>
      <c r="C77" s="6" t="s">
        <v>129</v>
      </c>
      <c r="D77" s="4">
        <v>5.0</v>
      </c>
      <c r="E77" s="8"/>
      <c r="F77" s="15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>
      <c r="A78" s="8"/>
      <c r="B78" s="8"/>
      <c r="C78" s="4" t="s">
        <v>109</v>
      </c>
      <c r="D78" s="4">
        <f>(T3+T12+T14+T15+T19+T24+T27+T29)/D75</f>
        <v>137.4708333</v>
      </c>
      <c r="E78" s="8">
        <f>D78/24</f>
        <v>5.727951389</v>
      </c>
      <c r="F78" s="1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>
      <c r="A79" s="8"/>
      <c r="B79" s="8"/>
      <c r="C79" s="4" t="s">
        <v>110</v>
      </c>
      <c r="D79" s="7">
        <f>(U3+U12+U14+U15+U19+U24+U27+U29)/D75</f>
        <v>0.2477676632</v>
      </c>
      <c r="E79" s="8"/>
      <c r="F79" s="15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>
      <c r="A80" s="8"/>
      <c r="B80" s="8"/>
      <c r="C80" s="4" t="s">
        <v>130</v>
      </c>
      <c r="D80" s="4">
        <v>5.0</v>
      </c>
      <c r="E80" s="8"/>
      <c r="F80" s="15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</row>
    <row r="81">
      <c r="A81" s="8"/>
      <c r="B81" s="8"/>
      <c r="C81" s="4" t="s">
        <v>131</v>
      </c>
      <c r="D81" s="4">
        <v>4.0</v>
      </c>
      <c r="E81" s="8"/>
      <c r="F81" s="15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>
      <c r="A82" s="8"/>
      <c r="B82" s="8"/>
      <c r="C82" s="4" t="s">
        <v>113</v>
      </c>
      <c r="D82" s="8">
        <f>(X12+X14+X15+X24+X27)/D80</f>
        <v>174.39</v>
      </c>
      <c r="E82" s="8">
        <f>D82/24</f>
        <v>7.26625</v>
      </c>
      <c r="F82" s="15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>
      <c r="A83" s="8"/>
      <c r="B83" s="8"/>
      <c r="C83" s="4" t="s">
        <v>114</v>
      </c>
      <c r="D83" s="7">
        <f>(Y12+Y14+Y15+Y24+Y27)/D80</f>
        <v>0.2242471545</v>
      </c>
      <c r="E83" s="8"/>
      <c r="F83" s="15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</row>
    <row r="84">
      <c r="A84" s="8"/>
      <c r="B84" s="8"/>
      <c r="C84" s="4" t="s">
        <v>132</v>
      </c>
      <c r="D84" s="4">
        <v>2.0</v>
      </c>
      <c r="E84" s="8"/>
      <c r="F84" s="15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</row>
    <row r="85">
      <c r="A85" s="8"/>
      <c r="B85" s="8"/>
      <c r="C85" s="4" t="s">
        <v>133</v>
      </c>
      <c r="D85" s="4">
        <v>3.0</v>
      </c>
      <c r="E85" s="8"/>
      <c r="F85" s="15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</row>
    <row r="86">
      <c r="A86" s="8"/>
      <c r="B86" s="8"/>
      <c r="C86" s="4" t="s">
        <v>134</v>
      </c>
      <c r="D86" s="8">
        <f>(AB12+AB24)/D84</f>
        <v>202.925</v>
      </c>
      <c r="E86" s="8">
        <f>D86/24</f>
        <v>8.455208333</v>
      </c>
      <c r="F86" s="15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</row>
    <row r="87">
      <c r="A87" s="8"/>
      <c r="B87" s="8"/>
      <c r="C87" s="4" t="s">
        <v>135</v>
      </c>
      <c r="D87" s="12">
        <f>(AC12+AC24)/D84</f>
        <v>0.2996594811</v>
      </c>
      <c r="E87" s="8"/>
      <c r="F87" s="15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</row>
    <row r="88">
      <c r="A88" s="8"/>
      <c r="B88" s="8"/>
      <c r="C88" s="4" t="s">
        <v>136</v>
      </c>
      <c r="D88" s="4">
        <v>0.0</v>
      </c>
      <c r="E88" s="8"/>
      <c r="F88" s="15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</row>
    <row r="89">
      <c r="A89" s="8"/>
      <c r="B89" s="8"/>
      <c r="C89" s="4" t="s">
        <v>137</v>
      </c>
      <c r="D89" s="4">
        <v>2.0</v>
      </c>
      <c r="E89" s="8"/>
      <c r="F89" s="15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</row>
    <row r="90">
      <c r="A90" s="8"/>
      <c r="B90" s="8"/>
      <c r="C90" s="4" t="s">
        <v>138</v>
      </c>
      <c r="D90" s="8">
        <f>(AD13+AD33)/D89</f>
        <v>0.3</v>
      </c>
      <c r="E90" s="8">
        <f>D90/24</f>
        <v>0.0125</v>
      </c>
      <c r="F90" s="15"/>
      <c r="G90" s="8"/>
      <c r="H90" s="8"/>
      <c r="I90" s="8"/>
      <c r="J90" s="8"/>
      <c r="K90" s="8"/>
      <c r="L90" s="8"/>
      <c r="M90" s="8"/>
      <c r="N90" s="8"/>
      <c r="O90" s="8"/>
      <c r="P90" s="12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</row>
    <row r="91">
      <c r="A91" s="8"/>
      <c r="B91" s="8"/>
      <c r="C91" s="4" t="s">
        <v>139</v>
      </c>
      <c r="D91" s="7">
        <v>0.0</v>
      </c>
      <c r="E91" s="8"/>
      <c r="F91" s="15"/>
      <c r="G91" s="8"/>
      <c r="H91" s="8"/>
      <c r="I91" s="8"/>
      <c r="J91" s="8"/>
      <c r="K91" s="8"/>
      <c r="L91" s="8"/>
      <c r="M91" s="8"/>
      <c r="N91" s="8"/>
      <c r="O91" s="8"/>
      <c r="P91" s="16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</row>
    <row r="92">
      <c r="A92" s="8"/>
      <c r="B92" s="8"/>
      <c r="C92" s="11" t="s">
        <v>140</v>
      </c>
      <c r="D92" s="4">
        <v>1.0</v>
      </c>
      <c r="E92" s="8"/>
      <c r="F92" s="15"/>
      <c r="G92" s="8"/>
      <c r="H92" s="8"/>
      <c r="I92" s="8"/>
      <c r="J92" s="8"/>
      <c r="K92" s="8"/>
      <c r="L92" s="8"/>
      <c r="M92" s="8"/>
      <c r="N92" s="8"/>
      <c r="O92" s="8"/>
      <c r="P92" s="16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>
      <c r="A93" s="8"/>
      <c r="B93" s="8"/>
      <c r="C93" s="13" t="s">
        <v>116</v>
      </c>
      <c r="D93" s="8">
        <f>AJ35</f>
        <v>258.8</v>
      </c>
      <c r="E93" s="8"/>
      <c r="F93" s="15"/>
      <c r="G93" s="8"/>
      <c r="H93" s="8"/>
      <c r="I93" s="8"/>
      <c r="J93" s="8"/>
      <c r="K93" s="8"/>
      <c r="L93" s="8"/>
      <c r="M93" s="8"/>
      <c r="N93" s="8"/>
      <c r="O93" s="8"/>
      <c r="P93" s="16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>
      <c r="A94" s="8"/>
      <c r="B94" s="8"/>
      <c r="C94" s="13" t="s">
        <v>117</v>
      </c>
      <c r="D94" s="12">
        <f>AK35</f>
        <v>-0.2217618447</v>
      </c>
      <c r="E94" s="8"/>
      <c r="F94" s="15"/>
      <c r="G94" s="8"/>
      <c r="H94" s="8"/>
      <c r="I94" s="8"/>
      <c r="J94" s="8"/>
      <c r="K94" s="8"/>
      <c r="L94" s="8"/>
      <c r="M94" s="8"/>
      <c r="N94" s="8"/>
      <c r="O94" s="8"/>
      <c r="P94" s="16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>
      <c r="A95" s="11">
        <v>1.0</v>
      </c>
      <c r="B95" s="9" t="s">
        <v>141</v>
      </c>
      <c r="C95" s="17">
        <v>44411.506944444445</v>
      </c>
      <c r="D95" s="11" t="s">
        <v>94</v>
      </c>
      <c r="E95" s="11"/>
      <c r="F95" s="9" t="s">
        <v>142</v>
      </c>
      <c r="G95" s="11">
        <v>1.185E-5</v>
      </c>
      <c r="H95" s="17">
        <v>44411.541666666664</v>
      </c>
      <c r="I95" s="9">
        <f t="shared" ref="I95:I105" si="40">(H95-C95)*24</f>
        <v>0.8333333333</v>
      </c>
      <c r="J95" s="11">
        <v>1.265E-5</v>
      </c>
      <c r="K95" s="17">
        <v>44414.416666666664</v>
      </c>
      <c r="L95" s="9">
        <f t="shared" ref="L95:L99" si="41">(K95-C95)*24</f>
        <v>69.83333333</v>
      </c>
      <c r="M95" s="16">
        <f t="shared" ref="M95:M99" si="42">(J95/G95)-1</f>
        <v>0.06751054852</v>
      </c>
      <c r="N95" s="11">
        <v>1.35E-5</v>
      </c>
      <c r="O95" s="17">
        <v>44424.416666666664</v>
      </c>
      <c r="P95" s="9">
        <f t="shared" ref="P95:P99" si="43">(O95-C95)*24</f>
        <v>309.8333333</v>
      </c>
      <c r="Q95" s="16">
        <f t="shared" ref="Q95:Q99" si="44">(N95/G95)-1</f>
        <v>0.1392405063</v>
      </c>
      <c r="R95" s="11">
        <v>1.41E-5</v>
      </c>
      <c r="S95" s="17"/>
      <c r="T95" s="11"/>
      <c r="U95" s="9" t="s">
        <v>49</v>
      </c>
      <c r="V95" s="11">
        <v>1.5E-5</v>
      </c>
      <c r="W95" s="18"/>
      <c r="X95" s="11"/>
      <c r="Y95" s="9" t="s">
        <v>49</v>
      </c>
      <c r="Z95" s="11"/>
      <c r="AA95" s="11"/>
      <c r="AB95" s="11"/>
      <c r="AC95" s="11"/>
      <c r="AD95" s="11"/>
      <c r="AE95" s="11"/>
      <c r="AF95" s="11"/>
      <c r="AG95" s="11"/>
      <c r="AH95" s="11">
        <v>1.0E-5</v>
      </c>
      <c r="AI95" s="17"/>
      <c r="AJ95" s="18"/>
      <c r="AK95" s="19"/>
      <c r="AL95" s="19"/>
      <c r="AM95" s="18"/>
      <c r="AN95" s="18"/>
      <c r="AO95" s="18"/>
      <c r="AP95" s="18"/>
      <c r="AQ95" s="18"/>
      <c r="AR95" s="18"/>
      <c r="AS95" s="18"/>
      <c r="AT95" s="18"/>
    </row>
    <row r="96">
      <c r="A96" s="18">
        <f t="shared" ref="A96:A105" si="45">A95+1</f>
        <v>2</v>
      </c>
      <c r="B96" s="9" t="s">
        <v>141</v>
      </c>
      <c r="C96" s="17">
        <v>44413.74652777778</v>
      </c>
      <c r="D96" s="11" t="s">
        <v>143</v>
      </c>
      <c r="E96" s="18"/>
      <c r="F96" s="9" t="s">
        <v>144</v>
      </c>
      <c r="G96" s="11">
        <v>13.5</v>
      </c>
      <c r="H96" s="17">
        <v>44414.083333333336</v>
      </c>
      <c r="I96" s="9">
        <f t="shared" si="40"/>
        <v>8.083333333</v>
      </c>
      <c r="J96" s="11">
        <v>14.6</v>
      </c>
      <c r="K96" s="17">
        <v>44414.666666666664</v>
      </c>
      <c r="L96" s="9">
        <f t="shared" si="41"/>
        <v>22.08333333</v>
      </c>
      <c r="M96" s="16">
        <f t="shared" si="42"/>
        <v>0.08148148148</v>
      </c>
      <c r="N96" s="11">
        <v>15.8</v>
      </c>
      <c r="O96" s="17">
        <v>44415.458333333336</v>
      </c>
      <c r="P96" s="9">
        <f t="shared" si="43"/>
        <v>41.08333333</v>
      </c>
      <c r="Q96" s="16">
        <f t="shared" si="44"/>
        <v>0.1703703704</v>
      </c>
      <c r="R96" s="11">
        <v>17.3</v>
      </c>
      <c r="S96" s="17">
        <v>44419.291666666664</v>
      </c>
      <c r="T96" s="4">
        <f t="shared" ref="T96:T99" si="46">(S96-C96)*24</f>
        <v>133.0833333</v>
      </c>
      <c r="U96" s="7">
        <f t="shared" ref="U96:U99" si="47">(R96/G96)-1</f>
        <v>0.2814814815</v>
      </c>
      <c r="V96" s="11">
        <v>18.9</v>
      </c>
      <c r="W96" s="17">
        <v>44424.0</v>
      </c>
      <c r="X96" s="8">
        <f t="shared" ref="X96:X98" si="48">(W96-C96)*24</f>
        <v>246.0833333</v>
      </c>
      <c r="Y96" s="7">
        <f t="shared" ref="Y96:Y98" si="49">(V96/G96)-1</f>
        <v>0.4</v>
      </c>
      <c r="Z96" s="18"/>
      <c r="AA96" s="18"/>
      <c r="AB96" s="18"/>
      <c r="AC96" s="18"/>
      <c r="AD96" s="18"/>
      <c r="AE96" s="18"/>
      <c r="AF96" s="18"/>
      <c r="AG96" s="18"/>
      <c r="AH96" s="11">
        <v>10.6</v>
      </c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>
      <c r="A97" s="18">
        <f t="shared" si="45"/>
        <v>3</v>
      </c>
      <c r="B97" s="9" t="s">
        <v>141</v>
      </c>
      <c r="C97" s="17">
        <v>44414.86944444444</v>
      </c>
      <c r="D97" s="11" t="s">
        <v>145</v>
      </c>
      <c r="E97" s="18"/>
      <c r="F97" s="11" t="s">
        <v>146</v>
      </c>
      <c r="G97" s="11">
        <v>0.275</v>
      </c>
      <c r="H97" s="17">
        <v>44414.916666666664</v>
      </c>
      <c r="I97" s="9">
        <f t="shared" si="40"/>
        <v>1.133333333</v>
      </c>
      <c r="J97" s="11">
        <v>0.29</v>
      </c>
      <c r="K97" s="17">
        <v>44414.916666666664</v>
      </c>
      <c r="L97" s="9">
        <f t="shared" si="41"/>
        <v>1.133333333</v>
      </c>
      <c r="M97" s="16">
        <f t="shared" si="42"/>
        <v>0.05454545455</v>
      </c>
      <c r="N97" s="11">
        <v>0.31</v>
      </c>
      <c r="O97" s="17">
        <v>44417.291666666664</v>
      </c>
      <c r="P97" s="9">
        <f t="shared" si="43"/>
        <v>58.13333333</v>
      </c>
      <c r="Q97" s="16">
        <f t="shared" si="44"/>
        <v>0.1272727273</v>
      </c>
      <c r="R97" s="11">
        <v>0.33</v>
      </c>
      <c r="S97" s="17">
        <v>44418.041666666664</v>
      </c>
      <c r="T97" s="4">
        <f t="shared" si="46"/>
        <v>76.13333333</v>
      </c>
      <c r="U97" s="7">
        <f t="shared" si="47"/>
        <v>0.2</v>
      </c>
      <c r="V97" s="11">
        <v>0.345</v>
      </c>
      <c r="W97" s="17">
        <v>44418.041666666664</v>
      </c>
      <c r="X97" s="8">
        <f t="shared" si="48"/>
        <v>76.13333333</v>
      </c>
      <c r="Y97" s="7">
        <f t="shared" si="49"/>
        <v>0.2545454545</v>
      </c>
      <c r="Z97" s="18"/>
      <c r="AA97" s="18"/>
      <c r="AB97" s="18"/>
      <c r="AC97" s="18"/>
      <c r="AD97" s="18"/>
      <c r="AE97" s="18"/>
      <c r="AF97" s="18"/>
      <c r="AG97" s="18"/>
      <c r="AH97" s="11">
        <v>0.25</v>
      </c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>
      <c r="A98" s="18">
        <f t="shared" si="45"/>
        <v>4</v>
      </c>
      <c r="B98" s="9" t="s">
        <v>141</v>
      </c>
      <c r="C98" s="17">
        <v>44415.68472222222</v>
      </c>
      <c r="D98" s="11" t="s">
        <v>147</v>
      </c>
      <c r="E98" s="18"/>
      <c r="F98" s="11" t="s">
        <v>148</v>
      </c>
      <c r="G98" s="11">
        <v>46.5</v>
      </c>
      <c r="H98" s="17">
        <v>44415.708333333336</v>
      </c>
      <c r="I98" s="9">
        <f t="shared" si="40"/>
        <v>0.5666666668</v>
      </c>
      <c r="J98" s="11">
        <v>50.3</v>
      </c>
      <c r="K98" s="17">
        <v>44419.791666666664</v>
      </c>
      <c r="L98" s="9">
        <f t="shared" si="41"/>
        <v>98.56666667</v>
      </c>
      <c r="M98" s="16">
        <f t="shared" si="42"/>
        <v>0.08172043011</v>
      </c>
      <c r="N98" s="11">
        <v>51.5</v>
      </c>
      <c r="O98" s="17">
        <v>44420.041666666664</v>
      </c>
      <c r="P98" s="9">
        <f t="shared" si="43"/>
        <v>104.5666667</v>
      </c>
      <c r="Q98" s="16">
        <f t="shared" si="44"/>
        <v>0.1075268817</v>
      </c>
      <c r="R98" s="11">
        <v>52.7</v>
      </c>
      <c r="S98" s="17">
        <v>44420.041666666664</v>
      </c>
      <c r="T98" s="4">
        <f t="shared" si="46"/>
        <v>104.5666667</v>
      </c>
      <c r="U98" s="7">
        <f t="shared" si="47"/>
        <v>0.1333333333</v>
      </c>
      <c r="V98" s="11">
        <v>54.8</v>
      </c>
      <c r="W98" s="17">
        <v>44421.958333333336</v>
      </c>
      <c r="X98" s="8">
        <f t="shared" si="48"/>
        <v>150.5666667</v>
      </c>
      <c r="Y98" s="7">
        <f t="shared" si="49"/>
        <v>0.1784946237</v>
      </c>
      <c r="Z98" s="18"/>
      <c r="AA98" s="18"/>
      <c r="AB98" s="18"/>
      <c r="AC98" s="18"/>
      <c r="AD98" s="18"/>
      <c r="AE98" s="18"/>
      <c r="AF98" s="18"/>
      <c r="AG98" s="18"/>
      <c r="AH98" s="11">
        <v>39.5</v>
      </c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>
      <c r="A99" s="18">
        <f t="shared" si="45"/>
        <v>5</v>
      </c>
      <c r="B99" s="9" t="s">
        <v>141</v>
      </c>
      <c r="C99" s="17">
        <v>44419.68263888889</v>
      </c>
      <c r="D99" s="11" t="s">
        <v>149</v>
      </c>
      <c r="E99" s="18"/>
      <c r="F99" s="11" t="s">
        <v>150</v>
      </c>
      <c r="G99" s="11">
        <v>0.35</v>
      </c>
      <c r="H99" s="17">
        <v>44419.708333333336</v>
      </c>
      <c r="I99" s="9">
        <f t="shared" si="40"/>
        <v>0.6166666668</v>
      </c>
      <c r="J99" s="11">
        <v>0.375</v>
      </c>
      <c r="K99" s="17">
        <v>44424.333333333336</v>
      </c>
      <c r="L99" s="9">
        <f t="shared" si="41"/>
        <v>111.6166667</v>
      </c>
      <c r="M99" s="16">
        <f t="shared" si="42"/>
        <v>0.07142857143</v>
      </c>
      <c r="N99" s="11">
        <v>0.399</v>
      </c>
      <c r="O99" s="17">
        <v>44445.416666666664</v>
      </c>
      <c r="P99" s="9">
        <f t="shared" si="43"/>
        <v>617.6166667</v>
      </c>
      <c r="Q99" s="16">
        <f t="shared" si="44"/>
        <v>0.14</v>
      </c>
      <c r="R99" s="11">
        <v>0.43</v>
      </c>
      <c r="S99" s="17">
        <v>44445.875</v>
      </c>
      <c r="T99" s="4">
        <f t="shared" si="46"/>
        <v>628.6166667</v>
      </c>
      <c r="U99" s="7">
        <f t="shared" si="47"/>
        <v>0.2285714286</v>
      </c>
      <c r="V99" s="11">
        <v>0.5</v>
      </c>
      <c r="W99" s="18"/>
      <c r="X99" s="18"/>
      <c r="Y99" s="9" t="s">
        <v>41</v>
      </c>
      <c r="Z99" s="18"/>
      <c r="AA99" s="18"/>
      <c r="AB99" s="18"/>
      <c r="AC99" s="18"/>
      <c r="AD99" s="18"/>
      <c r="AE99" s="18"/>
      <c r="AF99" s="18"/>
      <c r="AG99" s="18"/>
      <c r="AH99" s="11">
        <v>0.27</v>
      </c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>
      <c r="A100" s="18">
        <f t="shared" si="45"/>
        <v>6</v>
      </c>
      <c r="B100" s="9" t="s">
        <v>141</v>
      </c>
      <c r="C100" s="17">
        <v>44419.709027777775</v>
      </c>
      <c r="D100" s="4" t="s">
        <v>151</v>
      </c>
      <c r="E100" s="8"/>
      <c r="F100" s="4" t="s">
        <v>152</v>
      </c>
      <c r="G100" s="4">
        <v>488.0</v>
      </c>
      <c r="H100" s="17">
        <v>44419.729166666664</v>
      </c>
      <c r="I100" s="9">
        <f t="shared" si="40"/>
        <v>0.4833333333</v>
      </c>
      <c r="J100" s="8"/>
      <c r="K100" s="8"/>
      <c r="L100" s="8"/>
      <c r="M100" s="9" t="s">
        <v>93</v>
      </c>
      <c r="N100" s="8"/>
      <c r="O100" s="8"/>
      <c r="P100" s="8"/>
      <c r="Q100" s="9" t="s">
        <v>93</v>
      </c>
      <c r="R100" s="8"/>
      <c r="S100" s="8"/>
      <c r="T100" s="8"/>
      <c r="U100" s="9" t="s">
        <v>93</v>
      </c>
      <c r="V100" s="8"/>
      <c r="W100" s="8"/>
      <c r="X100" s="8"/>
      <c r="Y100" s="9" t="s">
        <v>93</v>
      </c>
      <c r="Z100" s="8"/>
      <c r="AA100" s="8"/>
      <c r="AB100" s="8"/>
      <c r="AC100" s="8"/>
      <c r="AD100" s="8"/>
      <c r="AE100" s="8"/>
      <c r="AF100" s="8"/>
      <c r="AG100" s="8"/>
      <c r="AH100" s="4">
        <v>442.0</v>
      </c>
      <c r="AI100" s="17">
        <v>44420.5</v>
      </c>
      <c r="AJ100" s="9">
        <f>(AI100-C100)*24</f>
        <v>18.98333333</v>
      </c>
      <c r="AK100" s="16">
        <f>(AH100/G100)-1</f>
        <v>-0.09426229508</v>
      </c>
      <c r="AL100" s="8"/>
      <c r="AM100" s="8"/>
      <c r="AN100" s="8"/>
      <c r="AO100" s="8"/>
      <c r="AP100" s="8"/>
      <c r="AQ100" s="8"/>
      <c r="AR100" s="8"/>
      <c r="AS100" s="8"/>
      <c r="AT100" s="8"/>
    </row>
    <row r="101">
      <c r="A101" s="18">
        <f t="shared" si="45"/>
        <v>7</v>
      </c>
      <c r="B101" s="9" t="s">
        <v>141</v>
      </c>
      <c r="C101" s="17">
        <v>44427.919444444444</v>
      </c>
      <c r="D101" s="4" t="s">
        <v>153</v>
      </c>
      <c r="E101" s="8"/>
      <c r="F101" s="4" t="s">
        <v>154</v>
      </c>
      <c r="G101" s="4">
        <v>48.85</v>
      </c>
      <c r="H101" s="17">
        <v>44427.92291666667</v>
      </c>
      <c r="I101" s="9">
        <f t="shared" si="40"/>
        <v>0.08333333343</v>
      </c>
      <c r="J101" s="4">
        <v>52.0</v>
      </c>
      <c r="K101" s="17">
        <v>44428.375</v>
      </c>
      <c r="L101" s="9">
        <f>(K101-C101)*24</f>
        <v>10.93333333</v>
      </c>
      <c r="M101" s="16">
        <f>(J101/G101)-1</f>
        <v>0.06448311157</v>
      </c>
      <c r="N101" s="4">
        <v>58.0</v>
      </c>
      <c r="O101" s="17">
        <v>44440.541666666664</v>
      </c>
      <c r="P101" s="9">
        <f>(O101-C101)*24</f>
        <v>302.9333333</v>
      </c>
      <c r="Q101" s="16">
        <f>(N101/G101)-1</f>
        <v>0.187308086</v>
      </c>
      <c r="R101" s="4">
        <v>62.3</v>
      </c>
      <c r="S101" s="17">
        <v>44440.625</v>
      </c>
      <c r="T101" s="4">
        <f>(S101-C101)*24</f>
        <v>304.9333333</v>
      </c>
      <c r="U101" s="7">
        <f>(R101/G101)-1</f>
        <v>0.275332651</v>
      </c>
      <c r="V101" s="4">
        <v>70.0</v>
      </c>
      <c r="W101" s="17">
        <v>44441.166666666664</v>
      </c>
      <c r="X101" s="8">
        <f>(W101-C101)*24</f>
        <v>317.9333333</v>
      </c>
      <c r="Y101" s="7">
        <f>(V101/G101)-1</f>
        <v>0.4329580348</v>
      </c>
      <c r="Z101" s="8"/>
      <c r="AA101" s="8"/>
      <c r="AB101" s="8"/>
      <c r="AC101" s="8"/>
      <c r="AD101" s="8"/>
      <c r="AE101" s="8"/>
      <c r="AF101" s="8"/>
      <c r="AG101" s="8"/>
      <c r="AH101" s="4">
        <v>40.0</v>
      </c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</row>
    <row r="102">
      <c r="A102" s="18">
        <f t="shared" si="45"/>
        <v>8</v>
      </c>
      <c r="B102" s="9" t="s">
        <v>141</v>
      </c>
      <c r="C102" s="17">
        <v>44431.50277777778</v>
      </c>
      <c r="D102" s="4" t="s">
        <v>155</v>
      </c>
      <c r="E102" s="8"/>
      <c r="F102" s="4" t="s">
        <v>156</v>
      </c>
      <c r="G102" s="4">
        <v>13.9</v>
      </c>
      <c r="H102" s="5">
        <v>44431.50625</v>
      </c>
      <c r="I102" s="9">
        <f t="shared" si="40"/>
        <v>0.08333333326</v>
      </c>
      <c r="J102" s="8"/>
      <c r="K102" s="8"/>
      <c r="L102" s="8"/>
      <c r="M102" s="9" t="s">
        <v>93</v>
      </c>
      <c r="N102" s="8"/>
      <c r="O102" s="8"/>
      <c r="P102" s="8"/>
      <c r="Q102" s="9" t="s">
        <v>93</v>
      </c>
      <c r="R102" s="8"/>
      <c r="S102" s="8"/>
      <c r="T102" s="8"/>
      <c r="U102" s="9" t="s">
        <v>93</v>
      </c>
      <c r="V102" s="8"/>
      <c r="W102" s="8"/>
      <c r="X102" s="8"/>
      <c r="Y102" s="9" t="s">
        <v>93</v>
      </c>
      <c r="Z102" s="8"/>
      <c r="AA102" s="8"/>
      <c r="AB102" s="8"/>
      <c r="AC102" s="8"/>
      <c r="AD102" s="8"/>
      <c r="AE102" s="8"/>
      <c r="AF102" s="8"/>
      <c r="AG102" s="8"/>
      <c r="AH102" s="4">
        <v>11.3</v>
      </c>
      <c r="AI102" s="17">
        <v>44434.5</v>
      </c>
      <c r="AJ102" s="9">
        <f>(AI102-C102)*24</f>
        <v>71.93333333</v>
      </c>
      <c r="AK102" s="16">
        <f>(AH102/G102)-1</f>
        <v>-0.1870503597</v>
      </c>
      <c r="AL102" s="8"/>
      <c r="AM102" s="8"/>
      <c r="AN102" s="8"/>
      <c r="AO102" s="8"/>
      <c r="AP102" s="8"/>
      <c r="AQ102" s="8"/>
      <c r="AR102" s="8"/>
      <c r="AS102" s="8"/>
      <c r="AT102" s="8"/>
    </row>
    <row r="103">
      <c r="A103" s="18">
        <f t="shared" si="45"/>
        <v>9</v>
      </c>
      <c r="B103" s="9" t="s">
        <v>141</v>
      </c>
      <c r="C103" s="17">
        <v>44435.57152777778</v>
      </c>
      <c r="D103" s="4" t="s">
        <v>157</v>
      </c>
      <c r="E103" s="8"/>
      <c r="F103" s="4" t="s">
        <v>158</v>
      </c>
      <c r="G103" s="4">
        <v>1.6</v>
      </c>
      <c r="H103" s="17">
        <v>44435.583333333336</v>
      </c>
      <c r="I103" s="9">
        <f t="shared" si="40"/>
        <v>0.2833333334</v>
      </c>
      <c r="J103" s="4">
        <v>1.7</v>
      </c>
      <c r="K103" s="17">
        <v>44435.770833333336</v>
      </c>
      <c r="L103" s="9">
        <f>(K103-C103)*24</f>
        <v>4.783333333</v>
      </c>
      <c r="M103" s="16">
        <f>(J103/G103)-1</f>
        <v>0.0625</v>
      </c>
      <c r="N103" s="4">
        <v>1.75</v>
      </c>
      <c r="O103" s="17">
        <v>44438.625</v>
      </c>
      <c r="P103" s="9">
        <f>(O103-C103)*24</f>
        <v>73.28333333</v>
      </c>
      <c r="Q103" s="16">
        <f>(N103/G103)-1</f>
        <v>0.09375</v>
      </c>
      <c r="R103" s="4">
        <v>1.8</v>
      </c>
      <c r="S103" s="17">
        <v>44438.625</v>
      </c>
      <c r="T103" s="4">
        <f>(S103-C103)*24</f>
        <v>73.28333333</v>
      </c>
      <c r="U103" s="7">
        <f>(R103/G103)-1</f>
        <v>0.125</v>
      </c>
      <c r="V103" s="4">
        <v>1.85</v>
      </c>
      <c r="W103" s="17">
        <v>44438.625</v>
      </c>
      <c r="X103" s="8">
        <f>(W103-C103)*24</f>
        <v>73.28333333</v>
      </c>
      <c r="Y103" s="7">
        <f>(V103/G103)-1</f>
        <v>0.15625</v>
      </c>
      <c r="Z103" s="8"/>
      <c r="AA103" s="8"/>
      <c r="AB103" s="8"/>
      <c r="AC103" s="8"/>
      <c r="AD103" s="8"/>
      <c r="AE103" s="8"/>
      <c r="AF103" s="8"/>
      <c r="AG103" s="8"/>
      <c r="AH103" s="4">
        <v>1.32</v>
      </c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</row>
    <row r="104">
      <c r="A104" s="18">
        <f t="shared" si="45"/>
        <v>10</v>
      </c>
      <c r="B104" s="9" t="s">
        <v>141</v>
      </c>
      <c r="C104" s="17">
        <v>44437.66388888889</v>
      </c>
      <c r="D104" s="4" t="s">
        <v>159</v>
      </c>
      <c r="E104" s="8"/>
      <c r="F104" s="4" t="s">
        <v>160</v>
      </c>
      <c r="G104" s="4">
        <v>7.05E-5</v>
      </c>
      <c r="H104" s="17">
        <v>44437.729166666664</v>
      </c>
      <c r="I104" s="9">
        <f t="shared" si="40"/>
        <v>1.566666667</v>
      </c>
      <c r="J104" s="8"/>
      <c r="K104" s="8"/>
      <c r="L104" s="8"/>
      <c r="M104" s="9" t="s">
        <v>93</v>
      </c>
      <c r="N104" s="8"/>
      <c r="O104" s="8"/>
      <c r="P104" s="8"/>
      <c r="Q104" s="9" t="s">
        <v>93</v>
      </c>
      <c r="R104" s="8"/>
      <c r="S104" s="8"/>
      <c r="T104" s="8"/>
      <c r="U104" s="9" t="s">
        <v>93</v>
      </c>
      <c r="V104" s="8"/>
      <c r="W104" s="8"/>
      <c r="X104" s="8"/>
      <c r="Y104" s="9" t="s">
        <v>93</v>
      </c>
      <c r="Z104" s="8"/>
      <c r="AA104" s="8"/>
      <c r="AB104" s="8"/>
      <c r="AC104" s="8"/>
      <c r="AD104" s="8"/>
      <c r="AE104" s="8"/>
      <c r="AF104" s="8"/>
      <c r="AG104" s="8"/>
      <c r="AH104" s="4">
        <v>5.12E-5</v>
      </c>
      <c r="AI104" s="17">
        <v>44446.5</v>
      </c>
      <c r="AJ104" s="9">
        <f>(AI104-C104)*24</f>
        <v>212.0666667</v>
      </c>
      <c r="AK104" s="16">
        <f>(AH104/G104)-1</f>
        <v>-0.2737588652</v>
      </c>
      <c r="AL104" s="8"/>
      <c r="AM104" s="8"/>
      <c r="AN104" s="8"/>
      <c r="AO104" s="8"/>
      <c r="AP104" s="8"/>
      <c r="AQ104" s="8"/>
      <c r="AR104" s="8"/>
      <c r="AS104" s="8"/>
      <c r="AT104" s="8"/>
    </row>
    <row r="105">
      <c r="A105" s="18">
        <f t="shared" si="45"/>
        <v>11</v>
      </c>
      <c r="B105" s="9" t="s">
        <v>141</v>
      </c>
      <c r="C105" s="17">
        <v>44439.87777777778</v>
      </c>
      <c r="D105" s="4" t="s">
        <v>161</v>
      </c>
      <c r="E105" s="8"/>
      <c r="F105" s="4" t="s">
        <v>162</v>
      </c>
      <c r="G105" s="4">
        <v>1.975E-4</v>
      </c>
      <c r="H105" s="17">
        <v>44439.895833333336</v>
      </c>
      <c r="I105" s="9">
        <f t="shared" si="40"/>
        <v>0.4333333333</v>
      </c>
      <c r="J105" s="4">
        <v>2.15E-4</v>
      </c>
      <c r="K105" s="17">
        <v>44443.291666666664</v>
      </c>
      <c r="L105" s="9">
        <f>(K105-C105)*24</f>
        <v>81.93333333</v>
      </c>
      <c r="M105" s="16">
        <f>(J105/G105)-1</f>
        <v>0.08860759494</v>
      </c>
      <c r="N105" s="8"/>
      <c r="O105" s="8"/>
      <c r="P105" s="8"/>
      <c r="Q105" s="9" t="s">
        <v>49</v>
      </c>
      <c r="R105" s="8"/>
      <c r="S105" s="8"/>
      <c r="T105" s="8"/>
      <c r="U105" s="9" t="s">
        <v>49</v>
      </c>
      <c r="V105" s="8"/>
      <c r="W105" s="8"/>
      <c r="X105" s="8"/>
      <c r="Y105" s="9" t="s">
        <v>49</v>
      </c>
      <c r="Z105" s="8"/>
      <c r="AA105" s="8"/>
      <c r="AB105" s="8"/>
      <c r="AC105" s="8"/>
      <c r="AD105" s="8"/>
      <c r="AE105" s="8"/>
      <c r="AF105" s="8"/>
      <c r="AG105" s="8"/>
      <c r="AH105" s="4" t="s">
        <v>163</v>
      </c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</row>
    <row r="108">
      <c r="A108" s="8"/>
      <c r="B108" s="8"/>
      <c r="C108" s="8"/>
      <c r="D108" s="8"/>
      <c r="E108" s="8"/>
      <c r="F108" s="15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</row>
    <row r="109">
      <c r="A109" s="8"/>
      <c r="B109" s="11" t="s">
        <v>96</v>
      </c>
      <c r="C109" s="11" t="s">
        <v>141</v>
      </c>
      <c r="D109" s="18">
        <f>A105</f>
        <v>11</v>
      </c>
      <c r="E109" s="8"/>
      <c r="F109" s="15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11" t="s">
        <v>164</v>
      </c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</row>
    <row r="110">
      <c r="A110" s="8"/>
      <c r="B110" s="18"/>
      <c r="C110" s="11" t="s">
        <v>98</v>
      </c>
      <c r="D110" s="18">
        <f>(SUM(I95:I105)/D109)</f>
        <v>1.287878788</v>
      </c>
      <c r="E110" s="8"/>
      <c r="F110" s="15"/>
      <c r="G110" s="8"/>
      <c r="H110" s="8"/>
      <c r="I110" s="20"/>
      <c r="J110" s="20"/>
      <c r="K110" s="7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4" t="s">
        <v>165</v>
      </c>
      <c r="W110" s="8">
        <f>E113</f>
        <v>2.087934028</v>
      </c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</row>
    <row r="111">
      <c r="A111" s="8"/>
      <c r="B111" s="18"/>
      <c r="C111" s="11" t="s">
        <v>166</v>
      </c>
      <c r="D111" s="11">
        <v>8.0</v>
      </c>
      <c r="E111" s="8"/>
      <c r="F111" s="15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4" t="s">
        <v>167</v>
      </c>
      <c r="W111" s="8">
        <f>D109</f>
        <v>11</v>
      </c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</row>
    <row r="112">
      <c r="A112" s="8"/>
      <c r="B112" s="18"/>
      <c r="C112" s="11" t="s">
        <v>168</v>
      </c>
      <c r="D112" s="11">
        <v>3.0</v>
      </c>
      <c r="E112" s="8"/>
      <c r="F112" s="15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4" t="s">
        <v>169</v>
      </c>
      <c r="W112" s="12">
        <f>D114</f>
        <v>0.07153464907</v>
      </c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>
      <c r="A113" s="8"/>
      <c r="B113" s="18"/>
      <c r="C113" s="11" t="s">
        <v>101</v>
      </c>
      <c r="D113" s="18">
        <f>(SUM(L95:L105)/D111)</f>
        <v>50.11041667</v>
      </c>
      <c r="E113" s="8">
        <f>D113/24</f>
        <v>2.087934028</v>
      </c>
      <c r="F113" s="15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4" t="s">
        <v>170</v>
      </c>
      <c r="W113" s="8">
        <f>(W117*W112)*W111</f>
        <v>1967.20285</v>
      </c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</row>
    <row r="114">
      <c r="A114" s="8"/>
      <c r="B114" s="18"/>
      <c r="C114" s="11" t="s">
        <v>102</v>
      </c>
      <c r="D114" s="19">
        <f>(SUM(M95:M105)/D111)</f>
        <v>0.07153464907</v>
      </c>
      <c r="E114" s="12"/>
      <c r="F114" s="15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4" t="s">
        <v>171</v>
      </c>
      <c r="W114" s="8">
        <f>D131</f>
        <v>3</v>
      </c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</row>
    <row r="115">
      <c r="A115" s="8"/>
      <c r="B115" s="8"/>
      <c r="C115" s="11" t="s">
        <v>172</v>
      </c>
      <c r="D115" s="4">
        <v>7.0</v>
      </c>
      <c r="E115" s="8"/>
      <c r="F115" s="15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4" t="s">
        <v>173</v>
      </c>
      <c r="W115" s="12">
        <f>D133</f>
        <v>-0.18502384</v>
      </c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</row>
    <row r="116">
      <c r="A116" s="8"/>
      <c r="B116" s="8"/>
      <c r="C116" s="11" t="s">
        <v>174</v>
      </c>
      <c r="D116" s="4">
        <v>3.0</v>
      </c>
      <c r="E116" s="8"/>
      <c r="F116" s="15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4" t="s">
        <v>175</v>
      </c>
      <c r="W116" s="8">
        <f>(W117*W115)*W114</f>
        <v>-1387.6788</v>
      </c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</row>
    <row r="117">
      <c r="A117" s="8"/>
      <c r="B117" s="8"/>
      <c r="C117" s="11" t="s">
        <v>176</v>
      </c>
      <c r="D117" s="4">
        <v>1.0</v>
      </c>
      <c r="E117" s="8"/>
      <c r="F117" s="15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4" t="s">
        <v>177</v>
      </c>
      <c r="W117" s="4">
        <v>2500.0</v>
      </c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</row>
    <row r="118">
      <c r="A118" s="8"/>
      <c r="B118" s="8"/>
      <c r="C118" s="11" t="s">
        <v>105</v>
      </c>
      <c r="D118" s="8">
        <f>(SUM(P95:P105)/D115)</f>
        <v>215.35</v>
      </c>
      <c r="E118" s="8">
        <f>D118/24</f>
        <v>8.972916667</v>
      </c>
      <c r="F118" s="15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4" t="s">
        <v>178</v>
      </c>
      <c r="W118" s="8">
        <f>W113+W116</f>
        <v>579.5240494</v>
      </c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</row>
    <row r="119">
      <c r="A119" s="8"/>
      <c r="B119" s="8"/>
      <c r="C119" s="11" t="s">
        <v>106</v>
      </c>
      <c r="D119" s="12">
        <f>(SUM(Q95:Q105)/D115)</f>
        <v>0.1379240817</v>
      </c>
      <c r="E119" s="8"/>
      <c r="F119" s="15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4" t="s">
        <v>179</v>
      </c>
      <c r="W119" s="12">
        <f>(W118/W117)</f>
        <v>0.2318096198</v>
      </c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</row>
    <row r="120">
      <c r="A120" s="8"/>
      <c r="B120" s="8"/>
      <c r="C120" s="11" t="s">
        <v>180</v>
      </c>
      <c r="D120" s="4">
        <v>6.0</v>
      </c>
      <c r="E120" s="8"/>
      <c r="F120" s="15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</row>
    <row r="121">
      <c r="A121" s="8"/>
      <c r="B121" s="8"/>
      <c r="C121" s="11" t="s">
        <v>181</v>
      </c>
      <c r="D121" s="4">
        <v>3.0</v>
      </c>
      <c r="E121" s="8"/>
      <c r="F121" s="15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11" t="s">
        <v>182</v>
      </c>
      <c r="W121" s="12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</row>
    <row r="122">
      <c r="A122" s="8"/>
      <c r="B122" s="8"/>
      <c r="C122" s="11" t="s">
        <v>183</v>
      </c>
      <c r="D122" s="4">
        <v>2.0</v>
      </c>
      <c r="E122" s="8"/>
      <c r="F122" s="15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4" t="s">
        <v>165</v>
      </c>
      <c r="W122" s="8">
        <f>E113+E118</f>
        <v>11.06085069</v>
      </c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</row>
    <row r="123">
      <c r="A123" s="8"/>
      <c r="B123" s="8"/>
      <c r="C123" s="11" t="s">
        <v>109</v>
      </c>
      <c r="D123" s="8">
        <f>(SUM(T95:T105)/D120)</f>
        <v>220.1027778</v>
      </c>
      <c r="E123" s="8">
        <f>D123/24</f>
        <v>9.170949074</v>
      </c>
      <c r="F123" s="15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4" t="s">
        <v>167</v>
      </c>
      <c r="W123" s="8">
        <f>D109-W129-W114</f>
        <v>7</v>
      </c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</row>
    <row r="124">
      <c r="A124" s="8"/>
      <c r="B124" s="8"/>
      <c r="C124" s="11" t="s">
        <v>110</v>
      </c>
      <c r="D124" s="12">
        <f>(SUM(U95:U105)/D120)</f>
        <v>0.2072864824</v>
      </c>
      <c r="E124" s="8"/>
      <c r="F124" s="15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4" t="s">
        <v>184</v>
      </c>
      <c r="W124" s="12">
        <f>D119</f>
        <v>0.1379240817</v>
      </c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</row>
    <row r="125">
      <c r="A125" s="8"/>
      <c r="B125" s="8"/>
      <c r="C125" s="11" t="s">
        <v>185</v>
      </c>
      <c r="D125" s="4">
        <v>5.0</v>
      </c>
      <c r="E125" s="8"/>
      <c r="F125" s="15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4" t="s">
        <v>170</v>
      </c>
      <c r="W125" s="8">
        <f>(W126*W124)*W123</f>
        <v>2413.671429</v>
      </c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</row>
    <row r="126">
      <c r="A126" s="8"/>
      <c r="B126" s="8"/>
      <c r="C126" s="11" t="s">
        <v>186</v>
      </c>
      <c r="D126" s="4">
        <v>1.0</v>
      </c>
      <c r="E126" s="8"/>
      <c r="F126" s="15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4" t="s">
        <v>177</v>
      </c>
      <c r="W126" s="6">
        <v>2500.0</v>
      </c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</row>
    <row r="127">
      <c r="A127" s="8"/>
      <c r="B127" s="8"/>
      <c r="C127" s="11" t="s">
        <v>187</v>
      </c>
      <c r="D127" s="4">
        <v>3.0</v>
      </c>
      <c r="E127" s="8"/>
      <c r="F127" s="15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4" t="s">
        <v>178</v>
      </c>
      <c r="W127" s="8">
        <f>W125</f>
        <v>2413.671429</v>
      </c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</row>
    <row r="128">
      <c r="A128" s="8"/>
      <c r="B128" s="8"/>
      <c r="C128" s="11" t="s">
        <v>188</v>
      </c>
      <c r="D128" s="4">
        <v>2.0</v>
      </c>
      <c r="E128" s="8"/>
      <c r="F128" s="15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4" t="s">
        <v>179</v>
      </c>
      <c r="W128" s="12">
        <f>(W127/W126)</f>
        <v>0.9654685717</v>
      </c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</row>
    <row r="129">
      <c r="A129" s="8"/>
      <c r="B129" s="8"/>
      <c r="C129" s="11" t="s">
        <v>113</v>
      </c>
      <c r="D129" s="8">
        <f>(SUM(X95:X105)/D125)</f>
        <v>172.8</v>
      </c>
      <c r="E129" s="8">
        <f>D129/24</f>
        <v>7.2</v>
      </c>
      <c r="F129" s="15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 t="str">
        <f t="shared" ref="V129:W129" si="50">C117</f>
        <v>Totale TP 2 NO Aperto 1/11</v>
      </c>
      <c r="W129" s="8">
        <f t="shared" si="50"/>
        <v>1</v>
      </c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</row>
    <row r="130">
      <c r="A130" s="8"/>
      <c r="B130" s="8"/>
      <c r="C130" s="11" t="s">
        <v>114</v>
      </c>
      <c r="D130" s="12">
        <f>(SUM(Y95:Y105)/D125)</f>
        <v>0.2844496226</v>
      </c>
      <c r="E130" s="8"/>
      <c r="F130" s="15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</row>
    <row r="131">
      <c r="A131" s="8"/>
      <c r="B131" s="8"/>
      <c r="C131" s="11" t="s">
        <v>189</v>
      </c>
      <c r="D131" s="4">
        <v>3.0</v>
      </c>
      <c r="E131" s="8"/>
      <c r="F131" s="15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1" t="s">
        <v>190</v>
      </c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</row>
    <row r="132">
      <c r="A132" s="8"/>
      <c r="B132" s="8"/>
      <c r="C132" s="11" t="s">
        <v>116</v>
      </c>
      <c r="D132" s="8">
        <f>(SUM(AJ95:AJ105)/D131)</f>
        <v>100.9944444</v>
      </c>
      <c r="E132" s="8">
        <f>D132/24</f>
        <v>4.208101852</v>
      </c>
      <c r="F132" s="15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4" t="s">
        <v>165</v>
      </c>
      <c r="W132" s="8">
        <f>E113+E118+E123</f>
        <v>20.23179977</v>
      </c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</row>
    <row r="133">
      <c r="A133" s="8"/>
      <c r="B133" s="8"/>
      <c r="C133" s="11" t="s">
        <v>117</v>
      </c>
      <c r="D133" s="12">
        <f>(SUM(AK95:AK105)/D131)</f>
        <v>-0.18502384</v>
      </c>
      <c r="E133" s="8"/>
      <c r="F133" s="15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4" t="s">
        <v>167</v>
      </c>
      <c r="W133" s="4">
        <f>D109-W139-W114</f>
        <v>6</v>
      </c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</row>
    <row r="134">
      <c r="A134" s="8"/>
      <c r="B134" s="8"/>
      <c r="C134" s="8"/>
      <c r="D134" s="8"/>
      <c r="E134" s="8"/>
      <c r="F134" s="15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4" t="s">
        <v>184</v>
      </c>
      <c r="W134" s="12">
        <f>D124</f>
        <v>0.2072864824</v>
      </c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</row>
    <row r="135">
      <c r="A135" s="8"/>
      <c r="B135" s="8"/>
      <c r="C135" s="8"/>
      <c r="D135" s="8"/>
      <c r="E135" s="8"/>
      <c r="F135" s="15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4" t="s">
        <v>170</v>
      </c>
      <c r="W135" s="8">
        <f>(W136*W134)*W133</f>
        <v>3109.297236</v>
      </c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</row>
    <row r="136">
      <c r="A136" s="8"/>
      <c r="B136" s="8"/>
      <c r="C136" s="8"/>
      <c r="D136" s="8"/>
      <c r="E136" s="8"/>
      <c r="F136" s="15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6" t="s">
        <v>177</v>
      </c>
      <c r="W136" s="6">
        <v>2500.0</v>
      </c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</row>
    <row r="137">
      <c r="A137" s="8"/>
      <c r="B137" s="8"/>
      <c r="C137" s="8"/>
      <c r="D137" s="8"/>
      <c r="E137" s="8"/>
      <c r="F137" s="15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4" t="s">
        <v>178</v>
      </c>
      <c r="W137" s="8">
        <f>W135</f>
        <v>3109.297236</v>
      </c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</row>
    <row r="138">
      <c r="A138" s="8"/>
      <c r="B138" s="8"/>
      <c r="C138" s="8"/>
      <c r="D138" s="8"/>
      <c r="E138" s="8"/>
      <c r="F138" s="15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4" t="s">
        <v>179</v>
      </c>
      <c r="W138" s="12">
        <f>(W137/W136)</f>
        <v>1.243718894</v>
      </c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</row>
    <row r="139">
      <c r="A139" s="8"/>
      <c r="B139" s="8"/>
      <c r="C139" s="8"/>
      <c r="D139" s="8"/>
      <c r="E139" s="8"/>
      <c r="F139" s="15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 t="str">
        <f t="shared" ref="V139:W139" si="51">C122</f>
        <v>Totale TP 3 NO Aperto 2/11</v>
      </c>
      <c r="W139" s="8">
        <f t="shared" si="51"/>
        <v>2</v>
      </c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</row>
    <row r="140">
      <c r="A140" s="8"/>
      <c r="B140" s="8"/>
      <c r="C140" s="8"/>
      <c r="D140" s="8"/>
      <c r="E140" s="8"/>
      <c r="F140" s="15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</row>
    <row r="141">
      <c r="A141" s="8"/>
      <c r="B141" s="8"/>
      <c r="C141" s="8"/>
      <c r="D141" s="8"/>
      <c r="E141" s="8"/>
      <c r="F141" s="15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11" t="s">
        <v>191</v>
      </c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</row>
    <row r="142">
      <c r="A142" s="8"/>
      <c r="B142" s="8"/>
      <c r="C142" s="8"/>
      <c r="D142" s="8"/>
      <c r="E142" s="8"/>
      <c r="F142" s="15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4" t="s">
        <v>165</v>
      </c>
      <c r="W142" s="8">
        <f>E113+E118+E123+E129</f>
        <v>27.43179977</v>
      </c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</row>
    <row r="143">
      <c r="A143" s="8"/>
      <c r="B143" s="8"/>
      <c r="C143" s="8"/>
      <c r="D143" s="8"/>
      <c r="E143" s="8"/>
      <c r="F143" s="15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4" t="s">
        <v>167</v>
      </c>
      <c r="W143" s="4">
        <f>D109-W149-W150-W114</f>
        <v>5</v>
      </c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</row>
    <row r="144">
      <c r="A144" s="8"/>
      <c r="B144" s="8"/>
      <c r="C144" s="8"/>
      <c r="D144" s="8"/>
      <c r="E144" s="8"/>
      <c r="F144" s="15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4" t="s">
        <v>184</v>
      </c>
      <c r="W144" s="12">
        <f>D130</f>
        <v>0.2844496226</v>
      </c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</row>
    <row r="145">
      <c r="A145" s="8"/>
      <c r="B145" s="8"/>
      <c r="C145" s="8"/>
      <c r="D145" s="8"/>
      <c r="E145" s="8"/>
      <c r="F145" s="15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4" t="s">
        <v>170</v>
      </c>
      <c r="W145" s="8">
        <f>(W146*W144)*W143</f>
        <v>3555.620283</v>
      </c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</row>
    <row r="146">
      <c r="A146" s="8"/>
      <c r="B146" s="8"/>
      <c r="C146" s="8"/>
      <c r="D146" s="8"/>
      <c r="E146" s="8"/>
      <c r="F146" s="15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6" t="s">
        <v>177</v>
      </c>
      <c r="W146" s="6">
        <v>2500.0</v>
      </c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</row>
    <row r="147">
      <c r="A147" s="8"/>
      <c r="B147" s="8"/>
      <c r="C147" s="8"/>
      <c r="D147" s="8"/>
      <c r="E147" s="8"/>
      <c r="F147" s="15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4" t="s">
        <v>178</v>
      </c>
      <c r="W147" s="8">
        <f>W145</f>
        <v>3555.620283</v>
      </c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</row>
    <row r="148">
      <c r="A148" s="8"/>
      <c r="B148" s="8"/>
      <c r="C148" s="8"/>
      <c r="D148" s="8"/>
      <c r="E148" s="8"/>
      <c r="F148" s="15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4" t="s">
        <v>179</v>
      </c>
      <c r="W148" s="12">
        <f>(W147/W146)</f>
        <v>1.422248113</v>
      </c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</row>
    <row r="149">
      <c r="A149" s="8"/>
      <c r="B149" s="8"/>
      <c r="C149" s="8"/>
      <c r="D149" s="8"/>
      <c r="E149" s="8"/>
      <c r="F149" s="15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 t="str">
        <f t="shared" ref="V149:W149" si="52">C126</f>
        <v>Totale TP 4 NO Chiuso 1/11</v>
      </c>
      <c r="W149" s="8">
        <f t="shared" si="52"/>
        <v>1</v>
      </c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</row>
    <row r="150">
      <c r="A150" s="8"/>
      <c r="B150" s="8"/>
      <c r="C150" s="8"/>
      <c r="D150" s="8"/>
      <c r="E150" s="8"/>
      <c r="F150" s="15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 t="str">
        <f t="shared" ref="V150:W150" si="53">C128</f>
        <v>Totale TP 4 NO Aperto 2/11</v>
      </c>
      <c r="W150" s="8">
        <f t="shared" si="53"/>
        <v>2</v>
      </c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</row>
    <row r="151">
      <c r="A151" s="8"/>
      <c r="B151" s="8"/>
      <c r="C151" s="8"/>
      <c r="D151" s="8"/>
      <c r="E151" s="8"/>
      <c r="F151" s="15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</row>
    <row r="152">
      <c r="A152" s="8"/>
      <c r="B152" s="8"/>
      <c r="C152" s="8"/>
      <c r="D152" s="8"/>
      <c r="E152" s="8"/>
      <c r="F152" s="15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</row>
    <row r="153">
      <c r="A153" s="8"/>
      <c r="B153" s="8"/>
      <c r="C153" s="8"/>
      <c r="D153" s="8"/>
      <c r="E153" s="8"/>
      <c r="F153" s="15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</row>
    <row r="154">
      <c r="A154" s="4">
        <v>1.0</v>
      </c>
      <c r="B154" s="6" t="s">
        <v>192</v>
      </c>
      <c r="C154" s="5">
        <v>44409.93680555555</v>
      </c>
      <c r="D154" s="4" t="s">
        <v>193</v>
      </c>
      <c r="E154" s="4" t="s">
        <v>194</v>
      </c>
      <c r="F154" s="6">
        <v>41300.0</v>
      </c>
      <c r="G154" s="4">
        <v>41300.0</v>
      </c>
      <c r="H154" s="5">
        <v>44409.958333333336</v>
      </c>
      <c r="I154" s="6">
        <f t="shared" ref="I154:I157" si="54">(H154-C154)*24</f>
        <v>0.5166666668</v>
      </c>
      <c r="J154" s="4">
        <v>42150.0</v>
      </c>
      <c r="K154" s="5"/>
      <c r="L154" s="6"/>
      <c r="M154" s="4" t="s">
        <v>195</v>
      </c>
      <c r="N154" s="4"/>
      <c r="O154" s="5"/>
      <c r="P154" s="6"/>
      <c r="Q154" s="7"/>
      <c r="R154" s="4"/>
      <c r="S154" s="5"/>
      <c r="T154" s="4"/>
      <c r="U154" s="7"/>
      <c r="V154" s="4"/>
      <c r="W154" s="8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>
        <v>39683.0</v>
      </c>
      <c r="AI154" s="5">
        <v>44410.0</v>
      </c>
      <c r="AJ154" s="8">
        <f>(AI154-C154)*24</f>
        <v>1.516666667</v>
      </c>
      <c r="AK154" s="12">
        <f>(AH154/G155)-1</f>
        <v>-0.0014343231</v>
      </c>
      <c r="AL154" s="12"/>
      <c r="AM154" s="8"/>
      <c r="AN154" s="8"/>
      <c r="AO154" s="8"/>
      <c r="AP154" s="8"/>
      <c r="AQ154" s="8"/>
      <c r="AR154" s="8"/>
      <c r="AS154" s="8"/>
      <c r="AT154" s="8"/>
    </row>
    <row r="155">
      <c r="A155" s="8">
        <f t="shared" ref="A155:A158" si="55">A154+1</f>
        <v>2</v>
      </c>
      <c r="B155" s="6" t="s">
        <v>192</v>
      </c>
      <c r="C155" s="5">
        <v>44410.802777777775</v>
      </c>
      <c r="D155" s="4" t="s">
        <v>193</v>
      </c>
      <c r="E155" s="4" t="s">
        <v>196</v>
      </c>
      <c r="F155" s="6">
        <v>39740.0</v>
      </c>
      <c r="G155" s="4">
        <v>39740.0</v>
      </c>
      <c r="H155" s="5">
        <v>44410.833333333336</v>
      </c>
      <c r="I155" s="6">
        <f t="shared" si="54"/>
        <v>0.7333333335</v>
      </c>
      <c r="J155" s="4">
        <v>39361.0</v>
      </c>
      <c r="K155" s="5">
        <v>44410.875</v>
      </c>
      <c r="L155" s="6">
        <f t="shared" ref="L155:L156" si="56">(K155-C155)*24</f>
        <v>1.733333333</v>
      </c>
      <c r="M155" s="7">
        <f>(G155/J155)-1</f>
        <v>0.009628820406</v>
      </c>
      <c r="N155" s="4">
        <v>38993.0</v>
      </c>
      <c r="O155" s="5">
        <v>44410.875</v>
      </c>
      <c r="P155" s="6">
        <f t="shared" ref="P155:P156" si="57">(O155-C155)*24</f>
        <v>1.733333333</v>
      </c>
      <c r="Q155" s="7">
        <f>(G155/N155)-1</f>
        <v>0.01915728464</v>
      </c>
      <c r="R155" s="4"/>
      <c r="S155" s="5"/>
      <c r="T155" s="4"/>
      <c r="U155" s="7"/>
      <c r="V155" s="4"/>
      <c r="W155" s="8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8"/>
      <c r="AJ155" s="8"/>
      <c r="AK155" s="12"/>
      <c r="AL155" s="12"/>
      <c r="AM155" s="8"/>
      <c r="AN155" s="8"/>
      <c r="AO155" s="8"/>
      <c r="AP155" s="8"/>
      <c r="AQ155" s="8"/>
      <c r="AR155" s="8"/>
      <c r="AS155" s="8"/>
      <c r="AT155" s="8"/>
    </row>
    <row r="156">
      <c r="A156" s="8">
        <f t="shared" si="55"/>
        <v>3</v>
      </c>
      <c r="B156" s="6" t="s">
        <v>192</v>
      </c>
      <c r="C156" s="5">
        <v>44411.959027777775</v>
      </c>
      <c r="D156" s="4" t="s">
        <v>197</v>
      </c>
      <c r="E156" s="4" t="s">
        <v>194</v>
      </c>
      <c r="F156" s="6">
        <v>2475.0</v>
      </c>
      <c r="G156" s="4">
        <v>2475.0</v>
      </c>
      <c r="H156" s="5">
        <v>44412.291666666664</v>
      </c>
      <c r="I156" s="6">
        <f t="shared" si="54"/>
        <v>7.983333333</v>
      </c>
      <c r="J156" s="4">
        <v>2485.0</v>
      </c>
      <c r="K156" s="5">
        <v>44412.333333333336</v>
      </c>
      <c r="L156" s="6">
        <f t="shared" si="56"/>
        <v>8.983333333</v>
      </c>
      <c r="M156" s="7">
        <f>(J156/G156)-1</f>
        <v>0.00404040404</v>
      </c>
      <c r="N156" s="4">
        <v>2509.0</v>
      </c>
      <c r="O156" s="5">
        <v>44412.458333333336</v>
      </c>
      <c r="P156" s="6">
        <f t="shared" si="57"/>
        <v>11.98333333</v>
      </c>
      <c r="Q156" s="7">
        <f>(N156/G156)-1</f>
        <v>0.01373737374</v>
      </c>
      <c r="R156" s="4">
        <v>2548.0</v>
      </c>
      <c r="S156" s="5">
        <v>44412.5</v>
      </c>
      <c r="T156" s="4">
        <f>(S156-C156)*24</f>
        <v>12.98333333</v>
      </c>
      <c r="U156" s="7">
        <f>(R156/G156)-1</f>
        <v>0.02949494949</v>
      </c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4">
        <v>2445.0</v>
      </c>
      <c r="AL156" s="8"/>
      <c r="AM156" s="8"/>
      <c r="AN156" s="8"/>
      <c r="AO156" s="8"/>
      <c r="AP156" s="8"/>
      <c r="AQ156" s="8"/>
      <c r="AR156" s="8"/>
      <c r="AS156" s="8"/>
      <c r="AT156" s="8"/>
    </row>
    <row r="157">
      <c r="A157" s="8">
        <f t="shared" si="55"/>
        <v>4</v>
      </c>
      <c r="B157" s="6" t="s">
        <v>192</v>
      </c>
      <c r="C157" s="5">
        <v>44413.74791666667</v>
      </c>
      <c r="D157" s="4" t="s">
        <v>197</v>
      </c>
      <c r="E157" s="4" t="s">
        <v>196</v>
      </c>
      <c r="F157" s="6">
        <v>2770.0</v>
      </c>
      <c r="G157" s="4">
        <v>2770.0</v>
      </c>
      <c r="H157" s="5">
        <v>44414.020833333336</v>
      </c>
      <c r="I157" s="6">
        <f t="shared" si="54"/>
        <v>6.55</v>
      </c>
      <c r="J157" s="4">
        <v>2726.0</v>
      </c>
      <c r="K157" s="8"/>
      <c r="L157" s="8"/>
      <c r="M157" s="4" t="s">
        <v>195</v>
      </c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4"/>
      <c r="AK157" s="8"/>
      <c r="AL157" s="8"/>
      <c r="AM157" s="8"/>
      <c r="AN157" s="8"/>
      <c r="AO157" s="8"/>
      <c r="AP157" s="8"/>
      <c r="AQ157" s="8"/>
      <c r="AR157" s="8"/>
      <c r="AS157" s="8"/>
      <c r="AT157" s="8"/>
    </row>
    <row r="158">
      <c r="A158" s="8">
        <f t="shared" si="55"/>
        <v>5</v>
      </c>
      <c r="B158" s="6" t="s">
        <v>192</v>
      </c>
      <c r="C158" s="5">
        <v>44414.104166666664</v>
      </c>
      <c r="D158" s="4" t="s">
        <v>193</v>
      </c>
      <c r="E158" s="4" t="s">
        <v>196</v>
      </c>
      <c r="F158" s="4">
        <v>40660.0</v>
      </c>
      <c r="G158" s="4">
        <v>40660.0</v>
      </c>
      <c r="H158" s="5">
        <v>44414.104166666664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</row>
    <row r="164">
      <c r="A164" s="8"/>
      <c r="B164" s="8"/>
      <c r="C164" s="21" t="s">
        <v>198</v>
      </c>
      <c r="D164" s="22">
        <f>(J154/G154)-1</f>
        <v>0.0205811138</v>
      </c>
      <c r="E164" s="8"/>
      <c r="F164" s="15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7"/>
      <c r="AK164" s="8"/>
      <c r="AL164" s="8"/>
      <c r="AM164" s="8"/>
      <c r="AN164" s="8"/>
      <c r="AO164" s="8"/>
      <c r="AP164" s="8"/>
      <c r="AQ164" s="8"/>
      <c r="AR164" s="8"/>
      <c r="AS164" s="8"/>
      <c r="AT164" s="8"/>
    </row>
    <row r="165">
      <c r="A165" s="8"/>
      <c r="B165" s="8"/>
      <c r="C165" s="23" t="s">
        <v>199</v>
      </c>
      <c r="D165" s="24">
        <f>D164/2</f>
        <v>0.0102905569</v>
      </c>
      <c r="E165" s="4" t="s">
        <v>195</v>
      </c>
      <c r="F165" s="6" t="s">
        <v>200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</row>
    <row r="166">
      <c r="A166" s="8"/>
      <c r="B166" s="6"/>
      <c r="C166" s="25" t="s">
        <v>201</v>
      </c>
      <c r="D166" s="24">
        <v>0.015</v>
      </c>
      <c r="E166" s="4" t="s">
        <v>195</v>
      </c>
      <c r="F166" s="6"/>
      <c r="G166" s="4"/>
      <c r="H166" s="5"/>
      <c r="I166" s="6"/>
      <c r="J166" s="4"/>
      <c r="K166" s="5"/>
      <c r="L166" s="6"/>
      <c r="M166" s="7"/>
      <c r="N166" s="4"/>
      <c r="O166" s="8"/>
      <c r="P166" s="8"/>
      <c r="Q166" s="4"/>
      <c r="R166" s="4"/>
      <c r="S166" s="8"/>
      <c r="T166" s="8"/>
      <c r="U166" s="4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4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</row>
    <row r="167">
      <c r="A167" s="8"/>
      <c r="B167" s="8"/>
      <c r="C167" s="8"/>
      <c r="D167" s="8"/>
      <c r="E167" s="8"/>
      <c r="F167" s="15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</row>
    <row r="168">
      <c r="A168" s="8"/>
      <c r="B168" s="8"/>
      <c r="C168" s="8"/>
      <c r="D168" s="8"/>
      <c r="E168" s="8"/>
      <c r="F168" s="15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</row>
    <row r="169">
      <c r="A169" s="8"/>
      <c r="B169" s="8"/>
      <c r="C169" s="8"/>
      <c r="D169" s="8"/>
      <c r="E169" s="8"/>
      <c r="F169" s="15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</row>
    <row r="170">
      <c r="A170" s="8"/>
      <c r="B170" s="8"/>
      <c r="C170" s="8"/>
      <c r="D170" s="8"/>
      <c r="E170" s="8"/>
      <c r="F170" s="15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</row>
    <row r="171">
      <c r="A171" s="8"/>
      <c r="B171" s="8"/>
      <c r="C171" s="8"/>
      <c r="D171" s="8"/>
      <c r="E171" s="8"/>
      <c r="F171" s="15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</row>
    <row r="172">
      <c r="A172" s="8"/>
      <c r="B172" s="8"/>
      <c r="C172" s="8"/>
      <c r="D172" s="8"/>
      <c r="E172" s="8"/>
      <c r="F172" s="15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</row>
    <row r="173">
      <c r="A173" s="8"/>
      <c r="B173" s="8"/>
      <c r="C173" s="8"/>
      <c r="D173" s="8"/>
      <c r="E173" s="8"/>
      <c r="F173" s="15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</row>
    <row r="174">
      <c r="A174" s="8"/>
      <c r="B174" s="8"/>
      <c r="C174" s="8"/>
      <c r="D174" s="8"/>
      <c r="E174" s="8"/>
      <c r="F174" s="15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</row>
    <row r="175">
      <c r="A175" s="8"/>
      <c r="B175" s="8"/>
      <c r="C175" s="8"/>
      <c r="D175" s="8"/>
      <c r="E175" s="8"/>
      <c r="F175" s="15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</row>
    <row r="176">
      <c r="A176" s="8"/>
      <c r="B176" s="8"/>
      <c r="C176" s="8"/>
      <c r="D176" s="8"/>
      <c r="E176" s="8"/>
      <c r="F176" s="15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</row>
    <row r="177">
      <c r="A177" s="8"/>
      <c r="B177" s="8"/>
      <c r="C177" s="8"/>
      <c r="D177" s="8"/>
      <c r="E177" s="8"/>
      <c r="F177" s="15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</row>
    <row r="178">
      <c r="A178" s="8"/>
      <c r="B178" s="8"/>
      <c r="C178" s="8"/>
      <c r="D178" s="8"/>
      <c r="E178" s="8"/>
      <c r="F178" s="15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</row>
    <row r="179">
      <c r="A179" s="8"/>
      <c r="B179" s="8"/>
      <c r="C179" s="8"/>
      <c r="D179" s="8"/>
      <c r="E179" s="8"/>
      <c r="F179" s="15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</row>
    <row r="180">
      <c r="A180" s="8"/>
      <c r="B180" s="8"/>
      <c r="C180" s="8"/>
      <c r="D180" s="8"/>
      <c r="E180" s="8"/>
      <c r="F180" s="15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</row>
    <row r="181">
      <c r="A181" s="8"/>
      <c r="B181" s="8"/>
      <c r="C181" s="8"/>
      <c r="D181" s="8"/>
      <c r="E181" s="8"/>
      <c r="F181" s="15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</row>
    <row r="182">
      <c r="A182" s="8"/>
      <c r="B182" s="8"/>
      <c r="C182" s="8"/>
      <c r="D182" s="8"/>
      <c r="E182" s="8"/>
      <c r="F182" s="15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</row>
    <row r="183">
      <c r="A183" s="8"/>
      <c r="B183" s="8"/>
      <c r="C183" s="8"/>
      <c r="D183" s="8"/>
      <c r="E183" s="8"/>
      <c r="F183" s="15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</row>
    <row r="184">
      <c r="A184" s="8"/>
      <c r="B184" s="8"/>
      <c r="C184" s="8"/>
      <c r="D184" s="8"/>
      <c r="E184" s="8"/>
      <c r="F184" s="15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</row>
    <row r="185">
      <c r="A185" s="8"/>
      <c r="B185" s="8"/>
      <c r="C185" s="8"/>
      <c r="D185" s="8"/>
      <c r="E185" s="8"/>
      <c r="F185" s="15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</row>
    <row r="186">
      <c r="A186" s="8"/>
      <c r="B186" s="8"/>
      <c r="C186" s="8"/>
      <c r="D186" s="8"/>
      <c r="E186" s="8"/>
      <c r="F186" s="15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</row>
    <row r="187">
      <c r="A187" s="8"/>
      <c r="B187" s="8"/>
      <c r="C187" s="8"/>
      <c r="D187" s="8"/>
      <c r="E187" s="8"/>
      <c r="F187" s="15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</row>
    <row r="188">
      <c r="A188" s="8"/>
      <c r="B188" s="8"/>
      <c r="C188" s="8"/>
      <c r="D188" s="8"/>
      <c r="E188" s="8"/>
      <c r="F188" s="15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</row>
    <row r="189">
      <c r="A189" s="8"/>
      <c r="B189" s="8"/>
      <c r="C189" s="8"/>
      <c r="D189" s="8"/>
      <c r="E189" s="8"/>
      <c r="F189" s="15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</row>
    <row r="190">
      <c r="A190" s="8"/>
      <c r="B190" s="8"/>
      <c r="C190" s="8"/>
      <c r="D190" s="8"/>
      <c r="E190" s="8"/>
      <c r="F190" s="15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</row>
    <row r="191">
      <c r="A191" s="8"/>
      <c r="B191" s="8"/>
      <c r="C191" s="8"/>
      <c r="D191" s="8"/>
      <c r="E191" s="8"/>
      <c r="F191" s="15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</row>
    <row r="192">
      <c r="A192" s="8"/>
      <c r="B192" s="8"/>
      <c r="C192" s="8"/>
      <c r="D192" s="8"/>
      <c r="E192" s="8"/>
      <c r="F192" s="15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</row>
    <row r="193">
      <c r="A193" s="8"/>
      <c r="B193" s="8"/>
      <c r="C193" s="8"/>
      <c r="D193" s="8"/>
      <c r="E193" s="8"/>
      <c r="F193" s="15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</row>
    <row r="194">
      <c r="A194" s="8"/>
      <c r="B194" s="8"/>
      <c r="C194" s="8"/>
      <c r="D194" s="8"/>
      <c r="E194" s="8"/>
      <c r="F194" s="15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</row>
    <row r="195">
      <c r="A195" s="8"/>
      <c r="B195" s="8"/>
      <c r="C195" s="8"/>
      <c r="D195" s="8"/>
      <c r="E195" s="8"/>
      <c r="F195" s="15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</row>
    <row r="196">
      <c r="A196" s="8"/>
      <c r="B196" s="8"/>
      <c r="C196" s="8"/>
      <c r="D196" s="8"/>
      <c r="E196" s="8"/>
      <c r="F196" s="15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</row>
    <row r="197">
      <c r="A197" s="8"/>
      <c r="B197" s="8"/>
      <c r="C197" s="8"/>
      <c r="D197" s="8"/>
      <c r="E197" s="8"/>
      <c r="F197" s="15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</row>
    <row r="198">
      <c r="A198" s="8"/>
      <c r="B198" s="8"/>
      <c r="C198" s="8"/>
      <c r="D198" s="8"/>
      <c r="E198" s="8"/>
      <c r="F198" s="15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</row>
    <row r="199">
      <c r="A199" s="8"/>
      <c r="B199" s="8"/>
      <c r="C199" s="8"/>
      <c r="D199" s="8"/>
      <c r="E199" s="8"/>
      <c r="F199" s="15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</row>
    <row r="200">
      <c r="A200" s="8"/>
      <c r="B200" s="8"/>
      <c r="C200" s="8"/>
      <c r="D200" s="8"/>
      <c r="E200" s="8"/>
      <c r="F200" s="15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</row>
    <row r="201">
      <c r="A201" s="8"/>
      <c r="B201" s="8"/>
      <c r="C201" s="8"/>
      <c r="D201" s="8"/>
      <c r="E201" s="8"/>
      <c r="F201" s="15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</row>
    <row r="202">
      <c r="A202" s="8"/>
      <c r="B202" s="8"/>
      <c r="C202" s="8"/>
      <c r="D202" s="8"/>
      <c r="E202" s="8"/>
      <c r="F202" s="15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</row>
    <row r="203">
      <c r="A203" s="8"/>
      <c r="B203" s="8"/>
      <c r="C203" s="8"/>
      <c r="D203" s="8"/>
      <c r="E203" s="8"/>
      <c r="F203" s="15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</row>
    <row r="204">
      <c r="A204" s="8"/>
      <c r="B204" s="8"/>
      <c r="C204" s="8"/>
      <c r="D204" s="8"/>
      <c r="E204" s="8"/>
      <c r="F204" s="15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</row>
    <row r="205">
      <c r="A205" s="8"/>
      <c r="B205" s="8"/>
      <c r="C205" s="8"/>
      <c r="D205" s="8"/>
      <c r="E205" s="8"/>
      <c r="F205" s="15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</row>
    <row r="206">
      <c r="A206" s="8"/>
      <c r="B206" s="8"/>
      <c r="C206" s="8"/>
      <c r="D206" s="8"/>
      <c r="E206" s="8"/>
      <c r="F206" s="15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</row>
    <row r="207">
      <c r="A207" s="8"/>
      <c r="B207" s="8"/>
      <c r="C207" s="8"/>
      <c r="D207" s="8"/>
      <c r="E207" s="8"/>
      <c r="F207" s="15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</row>
    <row r="208">
      <c r="A208" s="8"/>
      <c r="B208" s="8"/>
      <c r="C208" s="8"/>
      <c r="D208" s="8"/>
      <c r="E208" s="8"/>
      <c r="F208" s="15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</row>
    <row r="209">
      <c r="A209" s="8"/>
      <c r="B209" s="8"/>
      <c r="C209" s="8"/>
      <c r="D209" s="8"/>
      <c r="E209" s="8"/>
      <c r="F209" s="15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</row>
    <row r="210">
      <c r="A210" s="8"/>
      <c r="B210" s="8"/>
      <c r="C210" s="8"/>
      <c r="D210" s="8"/>
      <c r="E210" s="8"/>
      <c r="F210" s="15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</row>
    <row r="211">
      <c r="A211" s="8"/>
      <c r="B211" s="8"/>
      <c r="C211" s="8"/>
      <c r="D211" s="8"/>
      <c r="E211" s="8"/>
      <c r="F211" s="15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</row>
    <row r="212">
      <c r="A212" s="8"/>
      <c r="B212" s="8"/>
      <c r="C212" s="8"/>
      <c r="D212" s="8"/>
      <c r="E212" s="8"/>
      <c r="F212" s="15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</row>
    <row r="213">
      <c r="A213" s="8"/>
      <c r="B213" s="8"/>
      <c r="C213" s="8"/>
      <c r="D213" s="8"/>
      <c r="E213" s="8"/>
      <c r="F213" s="15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</row>
    <row r="214">
      <c r="A214" s="8"/>
      <c r="B214" s="8"/>
      <c r="C214" s="8"/>
      <c r="D214" s="8"/>
      <c r="E214" s="8"/>
      <c r="F214" s="15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</row>
    <row r="215">
      <c r="A215" s="8"/>
      <c r="B215" s="8"/>
      <c r="C215" s="8"/>
      <c r="D215" s="8"/>
      <c r="E215" s="8"/>
      <c r="F215" s="15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</row>
    <row r="216">
      <c r="A216" s="8"/>
      <c r="B216" s="8"/>
      <c r="C216" s="8"/>
      <c r="D216" s="8"/>
      <c r="E216" s="8"/>
      <c r="F216" s="15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</row>
    <row r="217">
      <c r="A217" s="8"/>
      <c r="B217" s="8"/>
      <c r="C217" s="8"/>
      <c r="D217" s="8"/>
      <c r="E217" s="8"/>
      <c r="F217" s="15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</row>
    <row r="218">
      <c r="A218" s="8"/>
      <c r="B218" s="8"/>
      <c r="C218" s="8"/>
      <c r="D218" s="8"/>
      <c r="E218" s="8"/>
      <c r="F218" s="15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</row>
    <row r="219">
      <c r="A219" s="8"/>
      <c r="B219" s="8"/>
      <c r="C219" s="8"/>
      <c r="D219" s="8"/>
      <c r="E219" s="8"/>
      <c r="F219" s="15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</row>
    <row r="220">
      <c r="A220" s="8"/>
      <c r="B220" s="8"/>
      <c r="C220" s="8"/>
      <c r="D220" s="8"/>
      <c r="E220" s="8"/>
      <c r="F220" s="15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</row>
    <row r="221">
      <c r="A221" s="8"/>
      <c r="B221" s="8"/>
      <c r="C221" s="8"/>
      <c r="D221" s="8"/>
      <c r="E221" s="8"/>
      <c r="F221" s="15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</row>
    <row r="222">
      <c r="A222" s="8"/>
      <c r="B222" s="8"/>
      <c r="C222" s="8"/>
      <c r="D222" s="8"/>
      <c r="E222" s="8"/>
      <c r="F222" s="15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</row>
    <row r="223">
      <c r="A223" s="8"/>
      <c r="B223" s="8"/>
      <c r="C223" s="8"/>
      <c r="D223" s="8"/>
      <c r="E223" s="8"/>
      <c r="F223" s="15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</row>
    <row r="224">
      <c r="A224" s="8"/>
      <c r="B224" s="8"/>
      <c r="C224" s="8"/>
      <c r="D224" s="8"/>
      <c r="E224" s="8"/>
      <c r="F224" s="15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</row>
    <row r="225">
      <c r="A225" s="8"/>
      <c r="B225" s="8"/>
      <c r="C225" s="8"/>
      <c r="D225" s="8"/>
      <c r="E225" s="8"/>
      <c r="F225" s="15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</row>
    <row r="226">
      <c r="A226" s="8"/>
      <c r="B226" s="8"/>
      <c r="C226" s="8"/>
      <c r="D226" s="8"/>
      <c r="E226" s="8"/>
      <c r="F226" s="15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</row>
    <row r="227">
      <c r="A227" s="8"/>
      <c r="B227" s="8"/>
      <c r="C227" s="8"/>
      <c r="D227" s="8"/>
      <c r="E227" s="8"/>
      <c r="F227" s="15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</row>
    <row r="228">
      <c r="A228" s="8"/>
      <c r="B228" s="8"/>
      <c r="C228" s="8"/>
      <c r="D228" s="8"/>
      <c r="E228" s="8"/>
      <c r="F228" s="15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</row>
    <row r="229">
      <c r="A229" s="8"/>
      <c r="B229" s="8"/>
      <c r="C229" s="8"/>
      <c r="D229" s="8"/>
      <c r="E229" s="8"/>
      <c r="F229" s="15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</row>
    <row r="230">
      <c r="A230" s="8"/>
      <c r="B230" s="8"/>
      <c r="C230" s="8"/>
      <c r="D230" s="8"/>
      <c r="E230" s="8"/>
      <c r="F230" s="15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</row>
    <row r="231">
      <c r="A231" s="8"/>
      <c r="B231" s="8"/>
      <c r="C231" s="8"/>
      <c r="D231" s="8"/>
      <c r="E231" s="8"/>
      <c r="F231" s="15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</row>
    <row r="232">
      <c r="A232" s="8"/>
      <c r="B232" s="8"/>
      <c r="C232" s="8"/>
      <c r="D232" s="8"/>
      <c r="E232" s="8"/>
      <c r="F232" s="15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</row>
    <row r="233">
      <c r="A233" s="8"/>
      <c r="B233" s="8"/>
      <c r="C233" s="8"/>
      <c r="D233" s="8"/>
      <c r="E233" s="8"/>
      <c r="F233" s="15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</row>
    <row r="234">
      <c r="A234" s="8"/>
      <c r="B234" s="8"/>
      <c r="C234" s="8"/>
      <c r="D234" s="8"/>
      <c r="E234" s="8"/>
      <c r="F234" s="15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</row>
    <row r="235">
      <c r="A235" s="8"/>
      <c r="B235" s="8"/>
      <c r="C235" s="8"/>
      <c r="D235" s="8"/>
      <c r="E235" s="8"/>
      <c r="F235" s="15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</row>
    <row r="236">
      <c r="A236" s="8"/>
      <c r="B236" s="8"/>
      <c r="C236" s="8"/>
      <c r="D236" s="8"/>
      <c r="E236" s="8"/>
      <c r="F236" s="15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</row>
    <row r="237">
      <c r="A237" s="8"/>
      <c r="B237" s="8"/>
      <c r="C237" s="8"/>
      <c r="D237" s="8"/>
      <c r="E237" s="8"/>
      <c r="F237" s="15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</row>
    <row r="238">
      <c r="A238" s="8"/>
      <c r="B238" s="8"/>
      <c r="C238" s="8"/>
      <c r="D238" s="8"/>
      <c r="E238" s="8"/>
      <c r="F238" s="15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</row>
    <row r="239">
      <c r="A239" s="8"/>
      <c r="B239" s="8"/>
      <c r="C239" s="8"/>
      <c r="D239" s="8"/>
      <c r="E239" s="8"/>
      <c r="F239" s="15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</row>
    <row r="240">
      <c r="A240" s="8"/>
      <c r="B240" s="8"/>
      <c r="C240" s="8"/>
      <c r="D240" s="8"/>
      <c r="E240" s="8"/>
      <c r="F240" s="15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</row>
    <row r="241">
      <c r="A241" s="8"/>
      <c r="B241" s="8"/>
      <c r="C241" s="8"/>
      <c r="D241" s="8"/>
      <c r="E241" s="8"/>
      <c r="F241" s="15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</row>
    <row r="242">
      <c r="A242" s="8"/>
      <c r="B242" s="8"/>
      <c r="C242" s="8"/>
      <c r="D242" s="8"/>
      <c r="E242" s="8"/>
      <c r="F242" s="15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</row>
    <row r="243">
      <c r="A243" s="8"/>
      <c r="B243" s="8"/>
      <c r="C243" s="8"/>
      <c r="D243" s="8"/>
      <c r="E243" s="8"/>
      <c r="F243" s="15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</row>
    <row r="244">
      <c r="A244" s="8"/>
      <c r="B244" s="8"/>
      <c r="C244" s="8"/>
      <c r="D244" s="8"/>
      <c r="E244" s="8"/>
      <c r="F244" s="15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</row>
    <row r="245">
      <c r="A245" s="8"/>
      <c r="B245" s="8"/>
      <c r="C245" s="8"/>
      <c r="D245" s="8"/>
      <c r="E245" s="8"/>
      <c r="F245" s="15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</row>
    <row r="246">
      <c r="A246" s="8"/>
      <c r="B246" s="8"/>
      <c r="C246" s="8"/>
      <c r="D246" s="8"/>
      <c r="E246" s="8"/>
      <c r="F246" s="15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</row>
    <row r="247">
      <c r="A247" s="8"/>
      <c r="B247" s="8"/>
      <c r="C247" s="8"/>
      <c r="D247" s="8"/>
      <c r="E247" s="8"/>
      <c r="F247" s="15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</row>
    <row r="248">
      <c r="A248" s="8"/>
      <c r="B248" s="8"/>
      <c r="C248" s="8"/>
      <c r="D248" s="8"/>
      <c r="E248" s="8"/>
      <c r="F248" s="15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</row>
    <row r="249">
      <c r="A249" s="8"/>
      <c r="B249" s="8"/>
      <c r="C249" s="8"/>
      <c r="D249" s="8"/>
      <c r="E249" s="8"/>
      <c r="F249" s="15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</row>
    <row r="250">
      <c r="A250" s="8"/>
      <c r="B250" s="8"/>
      <c r="C250" s="8"/>
      <c r="D250" s="8"/>
      <c r="E250" s="8"/>
      <c r="F250" s="15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</row>
    <row r="251">
      <c r="A251" s="8"/>
      <c r="B251" s="8"/>
      <c r="C251" s="8"/>
      <c r="D251" s="8"/>
      <c r="E251" s="8"/>
      <c r="F251" s="15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</row>
    <row r="252">
      <c r="A252" s="8"/>
      <c r="B252" s="8"/>
      <c r="C252" s="8"/>
      <c r="D252" s="8"/>
      <c r="E252" s="8"/>
      <c r="F252" s="15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</row>
    <row r="253">
      <c r="A253" s="8"/>
      <c r="B253" s="8"/>
      <c r="C253" s="8"/>
      <c r="D253" s="8"/>
      <c r="E253" s="8"/>
      <c r="F253" s="15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</row>
    <row r="254">
      <c r="A254" s="8"/>
      <c r="B254" s="8"/>
      <c r="C254" s="8"/>
      <c r="D254" s="8"/>
      <c r="E254" s="8"/>
      <c r="F254" s="15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</row>
    <row r="255">
      <c r="A255" s="8"/>
      <c r="B255" s="8"/>
      <c r="C255" s="8"/>
      <c r="D255" s="8"/>
      <c r="E255" s="8"/>
      <c r="F255" s="15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</row>
    <row r="256">
      <c r="A256" s="8"/>
      <c r="B256" s="8"/>
      <c r="C256" s="8"/>
      <c r="D256" s="8"/>
      <c r="E256" s="8"/>
      <c r="F256" s="15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</row>
    <row r="257">
      <c r="A257" s="8"/>
      <c r="B257" s="8"/>
      <c r="C257" s="8"/>
      <c r="D257" s="8"/>
      <c r="E257" s="8"/>
      <c r="F257" s="15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</row>
    <row r="258">
      <c r="A258" s="8"/>
      <c r="B258" s="8"/>
      <c r="C258" s="8"/>
      <c r="D258" s="8"/>
      <c r="E258" s="8"/>
      <c r="F258" s="15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</row>
    <row r="259">
      <c r="A259" s="8"/>
      <c r="B259" s="8"/>
      <c r="C259" s="8"/>
      <c r="D259" s="8"/>
      <c r="E259" s="8"/>
      <c r="F259" s="15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</row>
    <row r="260">
      <c r="A260" s="8"/>
      <c r="B260" s="8"/>
      <c r="C260" s="8"/>
      <c r="D260" s="8"/>
      <c r="E260" s="8"/>
      <c r="F260" s="15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</row>
    <row r="261">
      <c r="A261" s="8"/>
      <c r="B261" s="8"/>
      <c r="C261" s="8"/>
      <c r="D261" s="8"/>
      <c r="E261" s="8"/>
      <c r="F261" s="15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</row>
    <row r="262">
      <c r="A262" s="8"/>
      <c r="B262" s="8"/>
      <c r="C262" s="8"/>
      <c r="D262" s="8"/>
      <c r="E262" s="8"/>
      <c r="F262" s="15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</row>
    <row r="263">
      <c r="A263" s="8"/>
      <c r="B263" s="8"/>
      <c r="C263" s="8"/>
      <c r="D263" s="8"/>
      <c r="E263" s="8"/>
      <c r="F263" s="15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</row>
    <row r="264">
      <c r="A264" s="8"/>
      <c r="B264" s="8"/>
      <c r="C264" s="8"/>
      <c r="D264" s="8"/>
      <c r="E264" s="8"/>
      <c r="F264" s="15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</row>
    <row r="265">
      <c r="A265" s="8"/>
      <c r="B265" s="8"/>
      <c r="C265" s="8"/>
      <c r="D265" s="8"/>
      <c r="E265" s="8"/>
      <c r="F265" s="15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</row>
    <row r="266">
      <c r="A266" s="8"/>
      <c r="B266" s="8"/>
      <c r="C266" s="8"/>
      <c r="D266" s="8"/>
      <c r="E266" s="8"/>
      <c r="F266" s="15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</row>
    <row r="267">
      <c r="A267" s="8"/>
      <c r="B267" s="8"/>
      <c r="C267" s="8"/>
      <c r="D267" s="8"/>
      <c r="E267" s="8"/>
      <c r="F267" s="15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</row>
    <row r="268">
      <c r="A268" s="8"/>
      <c r="B268" s="8"/>
      <c r="C268" s="8"/>
      <c r="D268" s="8"/>
      <c r="E268" s="8"/>
      <c r="F268" s="15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</row>
    <row r="269">
      <c r="A269" s="8"/>
      <c r="B269" s="8"/>
      <c r="C269" s="8"/>
      <c r="D269" s="8"/>
      <c r="E269" s="8"/>
      <c r="F269" s="15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</row>
    <row r="270">
      <c r="A270" s="8"/>
      <c r="B270" s="8"/>
      <c r="C270" s="8"/>
      <c r="D270" s="8"/>
      <c r="E270" s="8"/>
      <c r="F270" s="15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</row>
    <row r="271">
      <c r="A271" s="8"/>
      <c r="B271" s="8"/>
      <c r="C271" s="8"/>
      <c r="D271" s="8"/>
      <c r="E271" s="8"/>
      <c r="F271" s="15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</row>
    <row r="272">
      <c r="A272" s="8"/>
      <c r="B272" s="8"/>
      <c r="C272" s="8"/>
      <c r="D272" s="8"/>
      <c r="E272" s="8"/>
      <c r="F272" s="15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</row>
    <row r="273">
      <c r="A273" s="8"/>
      <c r="B273" s="8"/>
      <c r="C273" s="8"/>
      <c r="D273" s="8"/>
      <c r="E273" s="8"/>
      <c r="F273" s="15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</row>
    <row r="274">
      <c r="A274" s="8"/>
      <c r="B274" s="8"/>
      <c r="C274" s="8"/>
      <c r="D274" s="8"/>
      <c r="E274" s="8"/>
      <c r="F274" s="15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</row>
    <row r="275">
      <c r="A275" s="8"/>
      <c r="B275" s="8"/>
      <c r="C275" s="8"/>
      <c r="D275" s="8"/>
      <c r="E275" s="8"/>
      <c r="F275" s="15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</row>
    <row r="276">
      <c r="A276" s="8"/>
      <c r="B276" s="8"/>
      <c r="C276" s="8"/>
      <c r="D276" s="8"/>
      <c r="E276" s="8"/>
      <c r="F276" s="15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</row>
    <row r="277">
      <c r="A277" s="8"/>
      <c r="B277" s="8"/>
      <c r="C277" s="8"/>
      <c r="D277" s="8"/>
      <c r="E277" s="8"/>
      <c r="F277" s="15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</row>
    <row r="278">
      <c r="A278" s="8"/>
      <c r="B278" s="8"/>
      <c r="C278" s="8"/>
      <c r="D278" s="8"/>
      <c r="E278" s="8"/>
      <c r="F278" s="15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</row>
    <row r="279">
      <c r="A279" s="8"/>
      <c r="B279" s="8"/>
      <c r="C279" s="8"/>
      <c r="D279" s="8"/>
      <c r="E279" s="8"/>
      <c r="F279" s="15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</row>
    <row r="280">
      <c r="A280" s="8"/>
      <c r="B280" s="8"/>
      <c r="C280" s="8"/>
      <c r="D280" s="8"/>
      <c r="E280" s="8"/>
      <c r="F280" s="15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</row>
    <row r="281">
      <c r="A281" s="8"/>
      <c r="B281" s="8"/>
      <c r="C281" s="8"/>
      <c r="D281" s="8"/>
      <c r="E281" s="8"/>
      <c r="F281" s="15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</row>
    <row r="282">
      <c r="A282" s="8"/>
      <c r="B282" s="8"/>
      <c r="C282" s="8"/>
      <c r="D282" s="8"/>
      <c r="E282" s="8"/>
      <c r="F282" s="15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</row>
    <row r="283">
      <c r="A283" s="8"/>
      <c r="B283" s="8"/>
      <c r="C283" s="8"/>
      <c r="D283" s="8"/>
      <c r="E283" s="8"/>
      <c r="F283" s="15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</row>
    <row r="284">
      <c r="A284" s="8"/>
      <c r="B284" s="8"/>
      <c r="C284" s="8"/>
      <c r="D284" s="8"/>
      <c r="E284" s="8"/>
      <c r="F284" s="15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</row>
    <row r="285">
      <c r="A285" s="8"/>
      <c r="B285" s="8"/>
      <c r="C285" s="8"/>
      <c r="D285" s="8"/>
      <c r="E285" s="8"/>
      <c r="F285" s="15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</row>
    <row r="286">
      <c r="A286" s="8"/>
      <c r="B286" s="8"/>
      <c r="C286" s="8"/>
      <c r="D286" s="8"/>
      <c r="E286" s="8"/>
      <c r="F286" s="15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</row>
    <row r="287">
      <c r="A287" s="8"/>
      <c r="B287" s="8"/>
      <c r="C287" s="8"/>
      <c r="D287" s="8"/>
      <c r="E287" s="8"/>
      <c r="F287" s="15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</row>
    <row r="288">
      <c r="A288" s="8"/>
      <c r="B288" s="8"/>
      <c r="C288" s="8"/>
      <c r="D288" s="8"/>
      <c r="E288" s="8"/>
      <c r="F288" s="15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</row>
    <row r="289">
      <c r="A289" s="8"/>
      <c r="B289" s="8"/>
      <c r="C289" s="8"/>
      <c r="D289" s="8"/>
      <c r="E289" s="8"/>
      <c r="F289" s="15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</row>
    <row r="290">
      <c r="A290" s="8"/>
      <c r="B290" s="8"/>
      <c r="C290" s="8"/>
      <c r="D290" s="8"/>
      <c r="E290" s="8"/>
      <c r="F290" s="15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</row>
    <row r="291">
      <c r="A291" s="8"/>
      <c r="B291" s="8"/>
      <c r="C291" s="8"/>
      <c r="D291" s="8"/>
      <c r="E291" s="8"/>
      <c r="F291" s="15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</row>
    <row r="292">
      <c r="A292" s="8"/>
      <c r="B292" s="8"/>
      <c r="C292" s="8"/>
      <c r="D292" s="8"/>
      <c r="E292" s="8"/>
      <c r="F292" s="15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</row>
    <row r="293">
      <c r="A293" s="8"/>
      <c r="B293" s="8"/>
      <c r="C293" s="8"/>
      <c r="D293" s="8"/>
      <c r="E293" s="8"/>
      <c r="F293" s="15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</row>
    <row r="294">
      <c r="A294" s="8"/>
      <c r="B294" s="8"/>
      <c r="C294" s="8"/>
      <c r="D294" s="8"/>
      <c r="E294" s="8"/>
      <c r="F294" s="15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</row>
    <row r="295">
      <c r="A295" s="8"/>
      <c r="B295" s="8"/>
      <c r="C295" s="8"/>
      <c r="D295" s="8"/>
      <c r="E295" s="8"/>
      <c r="F295" s="15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</row>
    <row r="296">
      <c r="A296" s="8"/>
      <c r="B296" s="8"/>
      <c r="C296" s="8"/>
      <c r="D296" s="8"/>
      <c r="E296" s="8"/>
      <c r="F296" s="15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</row>
    <row r="297">
      <c r="A297" s="8"/>
      <c r="B297" s="8"/>
      <c r="C297" s="8"/>
      <c r="D297" s="8"/>
      <c r="E297" s="8"/>
      <c r="F297" s="15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</row>
    <row r="298">
      <c r="A298" s="8"/>
      <c r="B298" s="8"/>
      <c r="C298" s="8"/>
      <c r="D298" s="8"/>
      <c r="E298" s="8"/>
      <c r="F298" s="15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</row>
    <row r="299">
      <c r="A299" s="8"/>
      <c r="B299" s="8"/>
      <c r="C299" s="8"/>
      <c r="D299" s="8"/>
      <c r="E299" s="8"/>
      <c r="F299" s="15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</row>
    <row r="300">
      <c r="A300" s="8"/>
      <c r="B300" s="8"/>
      <c r="C300" s="8"/>
      <c r="D300" s="8"/>
      <c r="E300" s="8"/>
      <c r="F300" s="15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</row>
    <row r="301">
      <c r="A301" s="8"/>
      <c r="B301" s="8"/>
      <c r="C301" s="8"/>
      <c r="D301" s="8"/>
      <c r="E301" s="8"/>
      <c r="F301" s="15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</row>
    <row r="302">
      <c r="A302" s="8"/>
      <c r="B302" s="8"/>
      <c r="C302" s="8"/>
      <c r="D302" s="8"/>
      <c r="E302" s="8"/>
      <c r="F302" s="15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</row>
    <row r="303">
      <c r="A303" s="8"/>
      <c r="B303" s="8"/>
      <c r="C303" s="8"/>
      <c r="D303" s="8"/>
      <c r="E303" s="8"/>
      <c r="F303" s="15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</row>
    <row r="304">
      <c r="A304" s="8"/>
      <c r="B304" s="8"/>
      <c r="C304" s="8"/>
      <c r="D304" s="8"/>
      <c r="E304" s="8"/>
      <c r="F304" s="15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</row>
    <row r="305">
      <c r="A305" s="8"/>
      <c r="B305" s="8"/>
      <c r="C305" s="8"/>
      <c r="D305" s="8"/>
      <c r="E305" s="8"/>
      <c r="F305" s="15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</row>
    <row r="306">
      <c r="A306" s="8"/>
      <c r="B306" s="8"/>
      <c r="C306" s="8"/>
      <c r="D306" s="8"/>
      <c r="E306" s="8"/>
      <c r="F306" s="15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</row>
    <row r="307">
      <c r="A307" s="8"/>
      <c r="B307" s="8"/>
      <c r="C307" s="8"/>
      <c r="D307" s="8"/>
      <c r="E307" s="8"/>
      <c r="F307" s="15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</row>
    <row r="308">
      <c r="A308" s="8"/>
      <c r="B308" s="8"/>
      <c r="C308" s="8"/>
      <c r="D308" s="8"/>
      <c r="E308" s="8"/>
      <c r="F308" s="15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</row>
    <row r="309">
      <c r="A309" s="8"/>
      <c r="B309" s="8"/>
      <c r="C309" s="8"/>
      <c r="D309" s="8"/>
      <c r="E309" s="8"/>
      <c r="F309" s="15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</row>
    <row r="310">
      <c r="A310" s="8"/>
      <c r="B310" s="8"/>
      <c r="C310" s="8"/>
      <c r="D310" s="8"/>
      <c r="E310" s="8"/>
      <c r="F310" s="15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</row>
    <row r="311">
      <c r="A311" s="8"/>
      <c r="B311" s="8"/>
      <c r="C311" s="8"/>
      <c r="D311" s="8"/>
      <c r="E311" s="8"/>
      <c r="F311" s="15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</row>
    <row r="312">
      <c r="A312" s="8"/>
      <c r="B312" s="8"/>
      <c r="C312" s="8"/>
      <c r="D312" s="8"/>
      <c r="E312" s="8"/>
      <c r="F312" s="15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</row>
    <row r="313">
      <c r="A313" s="8"/>
      <c r="B313" s="8"/>
      <c r="C313" s="8"/>
      <c r="D313" s="8"/>
      <c r="E313" s="8"/>
      <c r="F313" s="15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</row>
    <row r="314">
      <c r="A314" s="8"/>
      <c r="B314" s="8"/>
      <c r="C314" s="8"/>
      <c r="D314" s="8"/>
      <c r="E314" s="8"/>
      <c r="F314" s="15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</row>
    <row r="315">
      <c r="A315" s="8"/>
      <c r="B315" s="8"/>
      <c r="C315" s="8"/>
      <c r="D315" s="8"/>
      <c r="E315" s="8"/>
      <c r="F315" s="15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</row>
    <row r="316">
      <c r="A316" s="8"/>
      <c r="B316" s="8"/>
      <c r="C316" s="8"/>
      <c r="D316" s="8"/>
      <c r="E316" s="8"/>
      <c r="F316" s="15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</row>
    <row r="317">
      <c r="A317" s="8"/>
      <c r="B317" s="8"/>
      <c r="C317" s="8"/>
      <c r="D317" s="8"/>
      <c r="E317" s="8"/>
      <c r="F317" s="15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</row>
    <row r="318">
      <c r="A318" s="8"/>
      <c r="B318" s="8"/>
      <c r="C318" s="8"/>
      <c r="D318" s="8"/>
      <c r="E318" s="8"/>
      <c r="F318" s="15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</row>
    <row r="319">
      <c r="A319" s="8"/>
      <c r="B319" s="8"/>
      <c r="C319" s="8"/>
      <c r="D319" s="8"/>
      <c r="E319" s="8"/>
      <c r="F319" s="15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</row>
    <row r="320">
      <c r="A320" s="8"/>
      <c r="B320" s="8"/>
      <c r="C320" s="8"/>
      <c r="D320" s="8"/>
      <c r="E320" s="8"/>
      <c r="F320" s="15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</row>
    <row r="321">
      <c r="A321" s="8"/>
      <c r="B321" s="8"/>
      <c r="C321" s="8"/>
      <c r="D321" s="8"/>
      <c r="E321" s="8"/>
      <c r="F321" s="15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</row>
    <row r="322">
      <c r="A322" s="8"/>
      <c r="B322" s="8"/>
      <c r="C322" s="8"/>
      <c r="D322" s="8"/>
      <c r="E322" s="8"/>
      <c r="F322" s="15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</row>
    <row r="323">
      <c r="A323" s="8"/>
      <c r="B323" s="8"/>
      <c r="C323" s="8"/>
      <c r="D323" s="8"/>
      <c r="E323" s="8"/>
      <c r="F323" s="15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</row>
    <row r="324">
      <c r="A324" s="8"/>
      <c r="B324" s="8"/>
      <c r="C324" s="8"/>
      <c r="D324" s="8"/>
      <c r="E324" s="8"/>
      <c r="F324" s="15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</row>
    <row r="325">
      <c r="A325" s="8"/>
      <c r="B325" s="8"/>
      <c r="C325" s="8"/>
      <c r="D325" s="8"/>
      <c r="E325" s="8"/>
      <c r="F325" s="15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</row>
    <row r="326">
      <c r="A326" s="8"/>
      <c r="B326" s="8"/>
      <c r="C326" s="8"/>
      <c r="D326" s="8"/>
      <c r="E326" s="8"/>
      <c r="F326" s="15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</row>
    <row r="327">
      <c r="A327" s="8"/>
      <c r="B327" s="8"/>
      <c r="C327" s="8"/>
      <c r="D327" s="8"/>
      <c r="E327" s="8"/>
      <c r="F327" s="15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</row>
    <row r="328">
      <c r="A328" s="8"/>
      <c r="B328" s="8"/>
      <c r="C328" s="8"/>
      <c r="D328" s="8"/>
      <c r="E328" s="8"/>
      <c r="F328" s="15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</row>
    <row r="329">
      <c r="A329" s="8"/>
      <c r="B329" s="8"/>
      <c r="C329" s="8"/>
      <c r="D329" s="8"/>
      <c r="E329" s="8"/>
      <c r="F329" s="15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</row>
    <row r="330">
      <c r="A330" s="8"/>
      <c r="B330" s="8"/>
      <c r="C330" s="8"/>
      <c r="D330" s="8"/>
      <c r="E330" s="8"/>
      <c r="F330" s="15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</row>
    <row r="331">
      <c r="A331" s="8"/>
      <c r="B331" s="8"/>
      <c r="C331" s="8"/>
      <c r="D331" s="8"/>
      <c r="E331" s="8"/>
      <c r="F331" s="15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</row>
    <row r="332">
      <c r="A332" s="8"/>
      <c r="B332" s="8"/>
      <c r="C332" s="8"/>
      <c r="D332" s="8"/>
      <c r="E332" s="8"/>
      <c r="F332" s="15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</row>
    <row r="333">
      <c r="A333" s="8"/>
      <c r="B333" s="8"/>
      <c r="C333" s="8"/>
      <c r="D333" s="8"/>
      <c r="E333" s="8"/>
      <c r="F333" s="15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</row>
    <row r="334">
      <c r="A334" s="8"/>
      <c r="B334" s="8"/>
      <c r="C334" s="8"/>
      <c r="D334" s="8"/>
      <c r="E334" s="8"/>
      <c r="F334" s="15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</row>
    <row r="335">
      <c r="A335" s="8"/>
      <c r="B335" s="8"/>
      <c r="C335" s="8"/>
      <c r="D335" s="8"/>
      <c r="E335" s="8"/>
      <c r="F335" s="15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</row>
    <row r="336">
      <c r="A336" s="8"/>
      <c r="B336" s="8"/>
      <c r="C336" s="8"/>
      <c r="D336" s="8"/>
      <c r="E336" s="8"/>
      <c r="F336" s="15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</row>
    <row r="337">
      <c r="A337" s="8"/>
      <c r="B337" s="8"/>
      <c r="C337" s="8"/>
      <c r="D337" s="8"/>
      <c r="E337" s="8"/>
      <c r="F337" s="15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</row>
    <row r="338">
      <c r="A338" s="8"/>
      <c r="B338" s="8"/>
      <c r="C338" s="8"/>
      <c r="D338" s="8"/>
      <c r="E338" s="8"/>
      <c r="F338" s="15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</row>
    <row r="339">
      <c r="A339" s="8"/>
      <c r="B339" s="8"/>
      <c r="C339" s="8"/>
      <c r="D339" s="8"/>
      <c r="E339" s="8"/>
      <c r="F339" s="15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</row>
    <row r="340">
      <c r="A340" s="8"/>
      <c r="B340" s="8"/>
      <c r="C340" s="8"/>
      <c r="D340" s="8"/>
      <c r="E340" s="8"/>
      <c r="F340" s="15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</row>
    <row r="341">
      <c r="A341" s="8"/>
      <c r="B341" s="8"/>
      <c r="C341" s="8"/>
      <c r="D341" s="8"/>
      <c r="E341" s="8"/>
      <c r="F341" s="15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</row>
    <row r="342">
      <c r="A342" s="8"/>
      <c r="B342" s="8"/>
      <c r="C342" s="8"/>
      <c r="D342" s="8"/>
      <c r="E342" s="8"/>
      <c r="F342" s="15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</row>
    <row r="343">
      <c r="A343" s="8"/>
      <c r="B343" s="8"/>
      <c r="C343" s="8"/>
      <c r="D343" s="8"/>
      <c r="E343" s="8"/>
      <c r="F343" s="15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</row>
    <row r="344">
      <c r="A344" s="8"/>
      <c r="B344" s="8"/>
      <c r="C344" s="8"/>
      <c r="D344" s="8"/>
      <c r="E344" s="8"/>
      <c r="F344" s="15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</row>
    <row r="345">
      <c r="A345" s="8"/>
      <c r="B345" s="8"/>
      <c r="C345" s="8"/>
      <c r="D345" s="8"/>
      <c r="E345" s="8"/>
      <c r="F345" s="15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</row>
    <row r="346">
      <c r="A346" s="8"/>
      <c r="B346" s="8"/>
      <c r="C346" s="8"/>
      <c r="D346" s="8"/>
      <c r="E346" s="8"/>
      <c r="F346" s="15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</row>
    <row r="347">
      <c r="A347" s="8"/>
      <c r="B347" s="8"/>
      <c r="C347" s="8"/>
      <c r="D347" s="8"/>
      <c r="E347" s="8"/>
      <c r="F347" s="15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</row>
    <row r="348">
      <c r="A348" s="8"/>
      <c r="B348" s="8"/>
      <c r="C348" s="8"/>
      <c r="D348" s="8"/>
      <c r="E348" s="8"/>
      <c r="F348" s="15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</row>
    <row r="349">
      <c r="A349" s="8"/>
      <c r="B349" s="8"/>
      <c r="C349" s="8"/>
      <c r="D349" s="8"/>
      <c r="E349" s="8"/>
      <c r="F349" s="15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</row>
    <row r="350">
      <c r="A350" s="8"/>
      <c r="B350" s="8"/>
      <c r="C350" s="8"/>
      <c r="D350" s="8"/>
      <c r="E350" s="8"/>
      <c r="F350" s="15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</row>
    <row r="351">
      <c r="A351" s="8"/>
      <c r="B351" s="8"/>
      <c r="C351" s="8"/>
      <c r="D351" s="8"/>
      <c r="E351" s="8"/>
      <c r="F351" s="15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</row>
    <row r="352">
      <c r="A352" s="8"/>
      <c r="B352" s="8"/>
      <c r="C352" s="8"/>
      <c r="D352" s="8"/>
      <c r="E352" s="8"/>
      <c r="F352" s="15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</row>
    <row r="353">
      <c r="A353" s="8"/>
      <c r="B353" s="8"/>
      <c r="C353" s="8"/>
      <c r="D353" s="8"/>
      <c r="E353" s="8"/>
      <c r="F353" s="15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</row>
    <row r="354">
      <c r="A354" s="8"/>
      <c r="B354" s="8"/>
      <c r="C354" s="8"/>
      <c r="D354" s="8"/>
      <c r="E354" s="8"/>
      <c r="F354" s="15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</row>
    <row r="355">
      <c r="A355" s="8"/>
      <c r="B355" s="8"/>
      <c r="C355" s="8"/>
      <c r="D355" s="8"/>
      <c r="E355" s="8"/>
      <c r="F355" s="15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</row>
    <row r="356">
      <c r="A356" s="8"/>
      <c r="B356" s="8"/>
      <c r="C356" s="8"/>
      <c r="D356" s="8"/>
      <c r="E356" s="8"/>
      <c r="F356" s="15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</row>
    <row r="357">
      <c r="A357" s="8"/>
      <c r="B357" s="8"/>
      <c r="C357" s="8"/>
      <c r="D357" s="8"/>
      <c r="E357" s="8"/>
      <c r="F357" s="15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</row>
    <row r="358">
      <c r="A358" s="8"/>
      <c r="B358" s="8"/>
      <c r="C358" s="8"/>
      <c r="D358" s="8"/>
      <c r="E358" s="8"/>
      <c r="F358" s="15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</row>
    <row r="359">
      <c r="A359" s="8"/>
      <c r="B359" s="8"/>
      <c r="C359" s="8"/>
      <c r="D359" s="8"/>
      <c r="E359" s="8"/>
      <c r="F359" s="15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</row>
    <row r="360">
      <c r="A360" s="8"/>
      <c r="B360" s="8"/>
      <c r="C360" s="8"/>
      <c r="D360" s="8"/>
      <c r="E360" s="8"/>
      <c r="F360" s="15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</row>
    <row r="361">
      <c r="A361" s="8"/>
      <c r="B361" s="8"/>
      <c r="C361" s="8"/>
      <c r="D361" s="8"/>
      <c r="E361" s="8"/>
      <c r="F361" s="15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</row>
    <row r="362">
      <c r="A362" s="8"/>
      <c r="B362" s="8"/>
      <c r="C362" s="8"/>
      <c r="D362" s="8"/>
      <c r="E362" s="8"/>
      <c r="F362" s="15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</row>
    <row r="363">
      <c r="A363" s="8"/>
      <c r="B363" s="8"/>
      <c r="C363" s="8"/>
      <c r="D363" s="8"/>
      <c r="E363" s="8"/>
      <c r="F363" s="15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</row>
    <row r="364">
      <c r="A364" s="8"/>
      <c r="B364" s="8"/>
      <c r="C364" s="8"/>
      <c r="D364" s="8"/>
      <c r="E364" s="8"/>
      <c r="F364" s="15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</row>
    <row r="365">
      <c r="A365" s="8"/>
      <c r="B365" s="8"/>
      <c r="C365" s="8"/>
      <c r="D365" s="8"/>
      <c r="E365" s="8"/>
      <c r="F365" s="15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</row>
    <row r="366">
      <c r="A366" s="8"/>
      <c r="B366" s="8"/>
      <c r="C366" s="8"/>
      <c r="D366" s="8"/>
      <c r="E366" s="8"/>
      <c r="F366" s="15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</row>
    <row r="367">
      <c r="A367" s="8"/>
      <c r="B367" s="8"/>
      <c r="C367" s="8"/>
      <c r="D367" s="8"/>
      <c r="E367" s="8"/>
      <c r="F367" s="15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</row>
    <row r="368">
      <c r="A368" s="8"/>
      <c r="B368" s="8"/>
      <c r="C368" s="8"/>
      <c r="D368" s="8"/>
      <c r="E368" s="8"/>
      <c r="F368" s="15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</row>
    <row r="369">
      <c r="A369" s="8"/>
      <c r="B369" s="8"/>
      <c r="C369" s="8"/>
      <c r="D369" s="8"/>
      <c r="E369" s="8"/>
      <c r="F369" s="15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</row>
    <row r="370">
      <c r="A370" s="8"/>
      <c r="B370" s="8"/>
      <c r="C370" s="8"/>
      <c r="D370" s="8"/>
      <c r="E370" s="8"/>
      <c r="F370" s="15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</row>
    <row r="371">
      <c r="A371" s="8"/>
      <c r="B371" s="8"/>
      <c r="C371" s="8"/>
      <c r="D371" s="8"/>
      <c r="E371" s="8"/>
      <c r="F371" s="15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</row>
    <row r="372">
      <c r="A372" s="8"/>
      <c r="B372" s="8"/>
      <c r="C372" s="8"/>
      <c r="D372" s="8"/>
      <c r="E372" s="8"/>
      <c r="F372" s="15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</row>
    <row r="373">
      <c r="A373" s="8"/>
      <c r="B373" s="8"/>
      <c r="C373" s="8"/>
      <c r="D373" s="8"/>
      <c r="E373" s="8"/>
      <c r="F373" s="15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</row>
    <row r="374">
      <c r="A374" s="8"/>
      <c r="B374" s="8"/>
      <c r="C374" s="8"/>
      <c r="D374" s="8"/>
      <c r="E374" s="8"/>
      <c r="F374" s="15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</row>
    <row r="375">
      <c r="A375" s="8"/>
      <c r="B375" s="8"/>
      <c r="C375" s="8"/>
      <c r="D375" s="8"/>
      <c r="E375" s="8"/>
      <c r="F375" s="15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</row>
    <row r="376">
      <c r="A376" s="8"/>
      <c r="B376" s="8"/>
      <c r="C376" s="8"/>
      <c r="D376" s="8"/>
      <c r="E376" s="8"/>
      <c r="F376" s="15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</row>
    <row r="377">
      <c r="A377" s="8"/>
      <c r="B377" s="8"/>
      <c r="C377" s="8"/>
      <c r="D377" s="8"/>
      <c r="E377" s="8"/>
      <c r="F377" s="15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</row>
    <row r="378">
      <c r="A378" s="8"/>
      <c r="B378" s="8"/>
      <c r="C378" s="8"/>
      <c r="D378" s="8"/>
      <c r="E378" s="8"/>
      <c r="F378" s="15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</row>
    <row r="379">
      <c r="A379" s="8"/>
      <c r="B379" s="8"/>
      <c r="C379" s="8"/>
      <c r="D379" s="8"/>
      <c r="E379" s="8"/>
      <c r="F379" s="15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</row>
    <row r="380">
      <c r="A380" s="8"/>
      <c r="B380" s="8"/>
      <c r="C380" s="8"/>
      <c r="D380" s="8"/>
      <c r="E380" s="8"/>
      <c r="F380" s="15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</row>
    <row r="381">
      <c r="A381" s="8"/>
      <c r="B381" s="8"/>
      <c r="C381" s="8"/>
      <c r="D381" s="8"/>
      <c r="E381" s="8"/>
      <c r="F381" s="15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</row>
    <row r="382">
      <c r="A382" s="8"/>
      <c r="B382" s="8"/>
      <c r="C382" s="8"/>
      <c r="D382" s="8"/>
      <c r="E382" s="8"/>
      <c r="F382" s="15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</row>
    <row r="383">
      <c r="A383" s="8"/>
      <c r="B383" s="8"/>
      <c r="C383" s="8"/>
      <c r="D383" s="8"/>
      <c r="E383" s="8"/>
      <c r="F383" s="15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</row>
    <row r="384">
      <c r="A384" s="8"/>
      <c r="B384" s="8"/>
      <c r="C384" s="8"/>
      <c r="D384" s="8"/>
      <c r="E384" s="8"/>
      <c r="F384" s="15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</row>
    <row r="385">
      <c r="A385" s="8"/>
      <c r="B385" s="8"/>
      <c r="C385" s="8"/>
      <c r="D385" s="8"/>
      <c r="E385" s="8"/>
      <c r="F385" s="15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</row>
    <row r="386">
      <c r="A386" s="8"/>
      <c r="B386" s="8"/>
      <c r="C386" s="8"/>
      <c r="D386" s="8"/>
      <c r="E386" s="8"/>
      <c r="F386" s="15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</row>
    <row r="387">
      <c r="A387" s="8"/>
      <c r="B387" s="8"/>
      <c r="C387" s="8"/>
      <c r="D387" s="8"/>
      <c r="E387" s="8"/>
      <c r="F387" s="15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</row>
    <row r="388">
      <c r="A388" s="8"/>
      <c r="B388" s="8"/>
      <c r="C388" s="8"/>
      <c r="D388" s="8"/>
      <c r="E388" s="8"/>
      <c r="F388" s="15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</row>
    <row r="389">
      <c r="A389" s="8"/>
      <c r="B389" s="8"/>
      <c r="C389" s="8"/>
      <c r="D389" s="8"/>
      <c r="E389" s="8"/>
      <c r="F389" s="15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</row>
    <row r="390">
      <c r="A390" s="8"/>
      <c r="B390" s="8"/>
      <c r="C390" s="8"/>
      <c r="D390" s="8"/>
      <c r="E390" s="8"/>
      <c r="F390" s="15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</row>
    <row r="391">
      <c r="A391" s="8"/>
      <c r="B391" s="8"/>
      <c r="C391" s="8"/>
      <c r="D391" s="8"/>
      <c r="E391" s="8"/>
      <c r="F391" s="15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</row>
    <row r="392">
      <c r="A392" s="8"/>
      <c r="B392" s="8"/>
      <c r="C392" s="8"/>
      <c r="D392" s="8"/>
      <c r="E392" s="8"/>
      <c r="F392" s="15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</row>
    <row r="393">
      <c r="A393" s="8"/>
      <c r="B393" s="8"/>
      <c r="C393" s="8"/>
      <c r="D393" s="8"/>
      <c r="E393" s="8"/>
      <c r="F393" s="15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</row>
    <row r="394">
      <c r="A394" s="8"/>
      <c r="B394" s="8"/>
      <c r="C394" s="8"/>
      <c r="D394" s="8"/>
      <c r="E394" s="8"/>
      <c r="F394" s="15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</row>
    <row r="395">
      <c r="A395" s="8"/>
      <c r="B395" s="8"/>
      <c r="C395" s="8"/>
      <c r="D395" s="8"/>
      <c r="E395" s="8"/>
      <c r="F395" s="15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</row>
    <row r="396">
      <c r="A396" s="8"/>
      <c r="B396" s="8"/>
      <c r="C396" s="8"/>
      <c r="D396" s="8"/>
      <c r="E396" s="8"/>
      <c r="F396" s="15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</row>
    <row r="397">
      <c r="A397" s="8"/>
      <c r="B397" s="8"/>
      <c r="C397" s="8"/>
      <c r="D397" s="8"/>
      <c r="E397" s="8"/>
      <c r="F397" s="15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</row>
    <row r="398">
      <c r="A398" s="8"/>
      <c r="B398" s="8"/>
      <c r="C398" s="8"/>
      <c r="D398" s="8"/>
      <c r="E398" s="8"/>
      <c r="F398" s="15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</row>
    <row r="399">
      <c r="A399" s="8"/>
      <c r="B399" s="8"/>
      <c r="C399" s="8"/>
      <c r="D399" s="8"/>
      <c r="E399" s="8"/>
      <c r="F399" s="15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</row>
    <row r="400">
      <c r="A400" s="8"/>
      <c r="B400" s="8"/>
      <c r="C400" s="8"/>
      <c r="D400" s="8"/>
      <c r="E400" s="8"/>
      <c r="F400" s="15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</row>
    <row r="401">
      <c r="A401" s="8"/>
      <c r="B401" s="8"/>
      <c r="C401" s="8"/>
      <c r="D401" s="8"/>
      <c r="E401" s="8"/>
      <c r="F401" s="15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</row>
    <row r="402">
      <c r="A402" s="8"/>
      <c r="B402" s="8"/>
      <c r="C402" s="8"/>
      <c r="D402" s="8"/>
      <c r="E402" s="8"/>
      <c r="F402" s="15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</row>
    <row r="403">
      <c r="A403" s="8"/>
      <c r="B403" s="8"/>
      <c r="C403" s="8"/>
      <c r="D403" s="8"/>
      <c r="E403" s="8"/>
      <c r="F403" s="15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</row>
    <row r="404">
      <c r="A404" s="8"/>
      <c r="B404" s="8"/>
      <c r="C404" s="8"/>
      <c r="D404" s="8"/>
      <c r="E404" s="8"/>
      <c r="F404" s="15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</row>
    <row r="405">
      <c r="A405" s="8"/>
      <c r="B405" s="8"/>
      <c r="C405" s="8"/>
      <c r="D405" s="8"/>
      <c r="E405" s="8"/>
      <c r="F405" s="15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</row>
    <row r="406">
      <c r="A406" s="8"/>
      <c r="B406" s="8"/>
      <c r="C406" s="8"/>
      <c r="D406" s="8"/>
      <c r="E406" s="8"/>
      <c r="F406" s="15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</row>
    <row r="407">
      <c r="A407" s="8"/>
      <c r="B407" s="8"/>
      <c r="C407" s="8"/>
      <c r="D407" s="8"/>
      <c r="E407" s="8"/>
      <c r="F407" s="15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</row>
    <row r="408">
      <c r="A408" s="8"/>
      <c r="B408" s="8"/>
      <c r="C408" s="8"/>
      <c r="D408" s="8"/>
      <c r="E408" s="8"/>
      <c r="F408" s="15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</row>
    <row r="409">
      <c r="A409" s="8"/>
      <c r="B409" s="8"/>
      <c r="C409" s="8"/>
      <c r="D409" s="8"/>
      <c r="E409" s="8"/>
      <c r="F409" s="15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</row>
    <row r="410">
      <c r="A410" s="8"/>
      <c r="B410" s="8"/>
      <c r="C410" s="8"/>
      <c r="D410" s="8"/>
      <c r="E410" s="8"/>
      <c r="F410" s="15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</row>
    <row r="411">
      <c r="A411" s="8"/>
      <c r="B411" s="8"/>
      <c r="C411" s="8"/>
      <c r="D411" s="8"/>
      <c r="E411" s="8"/>
      <c r="F411" s="15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</row>
    <row r="412">
      <c r="A412" s="8"/>
      <c r="B412" s="8"/>
      <c r="C412" s="8"/>
      <c r="D412" s="8"/>
      <c r="E412" s="8"/>
      <c r="F412" s="15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</row>
    <row r="413">
      <c r="A413" s="8"/>
      <c r="B413" s="8"/>
      <c r="C413" s="8"/>
      <c r="D413" s="8"/>
      <c r="E413" s="8"/>
      <c r="F413" s="15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</row>
    <row r="414">
      <c r="A414" s="8"/>
      <c r="B414" s="8"/>
      <c r="C414" s="8"/>
      <c r="D414" s="8"/>
      <c r="E414" s="8"/>
      <c r="F414" s="15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</row>
    <row r="415">
      <c r="A415" s="8"/>
      <c r="B415" s="8"/>
      <c r="C415" s="8"/>
      <c r="D415" s="8"/>
      <c r="E415" s="8"/>
      <c r="F415" s="15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</row>
    <row r="416">
      <c r="A416" s="8"/>
      <c r="B416" s="8"/>
      <c r="C416" s="8"/>
      <c r="D416" s="8"/>
      <c r="E416" s="8"/>
      <c r="F416" s="15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</row>
    <row r="417">
      <c r="A417" s="8"/>
      <c r="B417" s="8"/>
      <c r="C417" s="8"/>
      <c r="D417" s="8"/>
      <c r="E417" s="8"/>
      <c r="F417" s="15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</row>
    <row r="418">
      <c r="A418" s="8"/>
      <c r="B418" s="8"/>
      <c r="C418" s="8"/>
      <c r="D418" s="8"/>
      <c r="E418" s="8"/>
      <c r="F418" s="15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</row>
    <row r="419">
      <c r="A419" s="8"/>
      <c r="B419" s="8"/>
      <c r="C419" s="8"/>
      <c r="D419" s="8"/>
      <c r="E419" s="8"/>
      <c r="F419" s="15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</row>
    <row r="420">
      <c r="A420" s="8"/>
      <c r="B420" s="8"/>
      <c r="C420" s="8"/>
      <c r="D420" s="8"/>
      <c r="E420" s="8"/>
      <c r="F420" s="15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</row>
    <row r="421">
      <c r="A421" s="8"/>
      <c r="B421" s="8"/>
      <c r="C421" s="8"/>
      <c r="D421" s="8"/>
      <c r="E421" s="8"/>
      <c r="F421" s="15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</row>
    <row r="422">
      <c r="A422" s="8"/>
      <c r="B422" s="8"/>
      <c r="C422" s="8"/>
      <c r="D422" s="8"/>
      <c r="E422" s="8"/>
      <c r="F422" s="15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</row>
    <row r="423">
      <c r="A423" s="8"/>
      <c r="B423" s="8"/>
      <c r="C423" s="8"/>
      <c r="D423" s="8"/>
      <c r="E423" s="8"/>
      <c r="F423" s="15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</row>
    <row r="424">
      <c r="A424" s="8"/>
      <c r="B424" s="8"/>
      <c r="C424" s="8"/>
      <c r="D424" s="8"/>
      <c r="E424" s="8"/>
      <c r="F424" s="15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</row>
    <row r="425">
      <c r="A425" s="8"/>
      <c r="B425" s="8"/>
      <c r="C425" s="8"/>
      <c r="D425" s="8"/>
      <c r="E425" s="8"/>
      <c r="F425" s="15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</row>
    <row r="426">
      <c r="A426" s="8"/>
      <c r="B426" s="8"/>
      <c r="C426" s="8"/>
      <c r="D426" s="8"/>
      <c r="E426" s="8"/>
      <c r="F426" s="15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</row>
    <row r="427">
      <c r="A427" s="8"/>
      <c r="B427" s="8"/>
      <c r="C427" s="8"/>
      <c r="D427" s="8"/>
      <c r="E427" s="8"/>
      <c r="F427" s="15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</row>
    <row r="428">
      <c r="A428" s="8"/>
      <c r="B428" s="8"/>
      <c r="C428" s="8"/>
      <c r="D428" s="8"/>
      <c r="E428" s="8"/>
      <c r="F428" s="15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</row>
    <row r="429">
      <c r="A429" s="8"/>
      <c r="B429" s="8"/>
      <c r="C429" s="8"/>
      <c r="D429" s="8"/>
      <c r="E429" s="8"/>
      <c r="F429" s="15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</row>
    <row r="430">
      <c r="A430" s="8"/>
      <c r="B430" s="8"/>
      <c r="C430" s="8"/>
      <c r="D430" s="8"/>
      <c r="E430" s="8"/>
      <c r="F430" s="15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</row>
    <row r="431">
      <c r="A431" s="8"/>
      <c r="B431" s="8"/>
      <c r="C431" s="8"/>
      <c r="D431" s="8"/>
      <c r="E431" s="8"/>
      <c r="F431" s="15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</row>
    <row r="432">
      <c r="A432" s="8"/>
      <c r="B432" s="8"/>
      <c r="C432" s="8"/>
      <c r="D432" s="8"/>
      <c r="E432" s="8"/>
      <c r="F432" s="15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</row>
    <row r="433">
      <c r="A433" s="8"/>
      <c r="B433" s="8"/>
      <c r="C433" s="8"/>
      <c r="D433" s="8"/>
      <c r="E433" s="8"/>
      <c r="F433" s="15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</row>
    <row r="434">
      <c r="A434" s="8"/>
      <c r="B434" s="8"/>
      <c r="C434" s="8"/>
      <c r="D434" s="8"/>
      <c r="E434" s="8"/>
      <c r="F434" s="15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</row>
    <row r="435">
      <c r="A435" s="8"/>
      <c r="B435" s="8"/>
      <c r="C435" s="8"/>
      <c r="D435" s="8"/>
      <c r="E435" s="8"/>
      <c r="F435" s="15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</row>
    <row r="436">
      <c r="A436" s="8"/>
      <c r="B436" s="8"/>
      <c r="C436" s="8"/>
      <c r="D436" s="8"/>
      <c r="E436" s="8"/>
      <c r="F436" s="15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</row>
    <row r="437">
      <c r="A437" s="8"/>
      <c r="B437" s="8"/>
      <c r="C437" s="8"/>
      <c r="D437" s="8"/>
      <c r="E437" s="8"/>
      <c r="F437" s="15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</row>
    <row r="438">
      <c r="A438" s="8"/>
      <c r="B438" s="8"/>
      <c r="C438" s="8"/>
      <c r="D438" s="8"/>
      <c r="E438" s="8"/>
      <c r="F438" s="15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</row>
    <row r="439">
      <c r="A439" s="8"/>
      <c r="B439" s="8"/>
      <c r="C439" s="8"/>
      <c r="D439" s="8"/>
      <c r="E439" s="8"/>
      <c r="F439" s="15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</row>
    <row r="440">
      <c r="A440" s="8"/>
      <c r="B440" s="8"/>
      <c r="C440" s="8"/>
      <c r="D440" s="8"/>
      <c r="E440" s="8"/>
      <c r="F440" s="15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</row>
    <row r="441">
      <c r="A441" s="8"/>
      <c r="B441" s="8"/>
      <c r="C441" s="8"/>
      <c r="D441" s="8"/>
      <c r="E441" s="8"/>
      <c r="F441" s="15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</row>
    <row r="442">
      <c r="A442" s="8"/>
      <c r="B442" s="8"/>
      <c r="C442" s="8"/>
      <c r="D442" s="8"/>
      <c r="E442" s="8"/>
      <c r="F442" s="15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</row>
    <row r="443">
      <c r="A443" s="8"/>
      <c r="B443" s="8"/>
      <c r="C443" s="8"/>
      <c r="D443" s="8"/>
      <c r="E443" s="8"/>
      <c r="F443" s="15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</row>
    <row r="444">
      <c r="A444" s="8"/>
      <c r="B444" s="8"/>
      <c r="C444" s="8"/>
      <c r="D444" s="8"/>
      <c r="E444" s="8"/>
      <c r="F444" s="15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</row>
    <row r="445">
      <c r="A445" s="8"/>
      <c r="B445" s="8"/>
      <c r="C445" s="8"/>
      <c r="D445" s="8"/>
      <c r="E445" s="8"/>
      <c r="F445" s="15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</row>
    <row r="446">
      <c r="A446" s="8"/>
      <c r="B446" s="8"/>
      <c r="C446" s="8"/>
      <c r="D446" s="8"/>
      <c r="E446" s="8"/>
      <c r="F446" s="15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</row>
    <row r="447">
      <c r="A447" s="8"/>
      <c r="B447" s="8"/>
      <c r="C447" s="8"/>
      <c r="D447" s="8"/>
      <c r="E447" s="8"/>
      <c r="F447" s="15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</row>
    <row r="448">
      <c r="A448" s="8"/>
      <c r="B448" s="8"/>
      <c r="C448" s="8"/>
      <c r="D448" s="8"/>
      <c r="E448" s="8"/>
      <c r="F448" s="15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</row>
    <row r="449">
      <c r="A449" s="8"/>
      <c r="B449" s="8"/>
      <c r="C449" s="8"/>
      <c r="D449" s="8"/>
      <c r="E449" s="8"/>
      <c r="F449" s="15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</row>
    <row r="450">
      <c r="A450" s="8"/>
      <c r="B450" s="8"/>
      <c r="C450" s="8"/>
      <c r="D450" s="8"/>
      <c r="E450" s="8"/>
      <c r="F450" s="15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</row>
    <row r="451">
      <c r="A451" s="8"/>
      <c r="B451" s="8"/>
      <c r="C451" s="8"/>
      <c r="D451" s="8"/>
      <c r="E451" s="8"/>
      <c r="F451" s="15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</row>
    <row r="452">
      <c r="A452" s="8"/>
      <c r="B452" s="8"/>
      <c r="C452" s="8"/>
      <c r="D452" s="8"/>
      <c r="E452" s="8"/>
      <c r="F452" s="15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</row>
    <row r="453">
      <c r="A453" s="8"/>
      <c r="B453" s="8"/>
      <c r="C453" s="8"/>
      <c r="D453" s="8"/>
      <c r="E453" s="8"/>
      <c r="F453" s="15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</row>
    <row r="454">
      <c r="A454" s="8"/>
      <c r="B454" s="8"/>
      <c r="C454" s="8"/>
      <c r="D454" s="8"/>
      <c r="E454" s="8"/>
      <c r="F454" s="15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</row>
    <row r="455">
      <c r="A455" s="8"/>
      <c r="B455" s="8"/>
      <c r="C455" s="8"/>
      <c r="D455" s="8"/>
      <c r="E455" s="8"/>
      <c r="F455" s="15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</row>
    <row r="456">
      <c r="A456" s="8"/>
      <c r="B456" s="8"/>
      <c r="C456" s="8"/>
      <c r="D456" s="8"/>
      <c r="E456" s="8"/>
      <c r="F456" s="15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</row>
    <row r="457">
      <c r="A457" s="8"/>
      <c r="B457" s="8"/>
      <c r="C457" s="8"/>
      <c r="D457" s="8"/>
      <c r="E457" s="8"/>
      <c r="F457" s="15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</row>
    <row r="458">
      <c r="A458" s="8"/>
      <c r="B458" s="8"/>
      <c r="C458" s="8"/>
      <c r="D458" s="8"/>
      <c r="E458" s="8"/>
      <c r="F458" s="15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</row>
    <row r="459">
      <c r="A459" s="8"/>
      <c r="B459" s="8"/>
      <c r="C459" s="8"/>
      <c r="D459" s="8"/>
      <c r="E459" s="8"/>
      <c r="F459" s="15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</row>
    <row r="460">
      <c r="A460" s="8"/>
      <c r="B460" s="8"/>
      <c r="C460" s="8"/>
      <c r="D460" s="8"/>
      <c r="E460" s="8"/>
      <c r="F460" s="15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</row>
    <row r="461">
      <c r="A461" s="8"/>
      <c r="B461" s="8"/>
      <c r="C461" s="8"/>
      <c r="D461" s="8"/>
      <c r="E461" s="8"/>
      <c r="F461" s="15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</row>
    <row r="462">
      <c r="A462" s="8"/>
      <c r="B462" s="8"/>
      <c r="C462" s="8"/>
      <c r="D462" s="8"/>
      <c r="E462" s="8"/>
      <c r="F462" s="15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</row>
    <row r="463">
      <c r="A463" s="8"/>
      <c r="B463" s="8"/>
      <c r="C463" s="8"/>
      <c r="D463" s="8"/>
      <c r="E463" s="8"/>
      <c r="F463" s="15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</row>
    <row r="464">
      <c r="A464" s="8"/>
      <c r="B464" s="8"/>
      <c r="C464" s="8"/>
      <c r="D464" s="8"/>
      <c r="E464" s="8"/>
      <c r="F464" s="15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</row>
    <row r="465">
      <c r="A465" s="8"/>
      <c r="B465" s="8"/>
      <c r="C465" s="8"/>
      <c r="D465" s="8"/>
      <c r="E465" s="8"/>
      <c r="F465" s="15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</row>
    <row r="466">
      <c r="A466" s="8"/>
      <c r="B466" s="8"/>
      <c r="C466" s="8"/>
      <c r="D466" s="8"/>
      <c r="E466" s="8"/>
      <c r="F466" s="15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</row>
    <row r="467">
      <c r="A467" s="8"/>
      <c r="B467" s="8"/>
      <c r="C467" s="8"/>
      <c r="D467" s="8"/>
      <c r="E467" s="8"/>
      <c r="F467" s="15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</row>
    <row r="468">
      <c r="A468" s="8"/>
      <c r="B468" s="8"/>
      <c r="C468" s="8"/>
      <c r="D468" s="8"/>
      <c r="E468" s="8"/>
      <c r="F468" s="15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</row>
    <row r="469">
      <c r="A469" s="8"/>
      <c r="B469" s="8"/>
      <c r="C469" s="8"/>
      <c r="D469" s="8"/>
      <c r="E469" s="8"/>
      <c r="F469" s="15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</row>
    <row r="470">
      <c r="A470" s="8"/>
      <c r="B470" s="8"/>
      <c r="C470" s="8"/>
      <c r="D470" s="8"/>
      <c r="E470" s="8"/>
      <c r="F470" s="15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</row>
    <row r="471">
      <c r="A471" s="8"/>
      <c r="B471" s="8"/>
      <c r="C471" s="8"/>
      <c r="D471" s="8"/>
      <c r="E471" s="8"/>
      <c r="F471" s="15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</row>
    <row r="472">
      <c r="A472" s="8"/>
      <c r="B472" s="8"/>
      <c r="C472" s="8"/>
      <c r="D472" s="8"/>
      <c r="E472" s="8"/>
      <c r="F472" s="15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</row>
    <row r="473">
      <c r="A473" s="8"/>
      <c r="B473" s="8"/>
      <c r="C473" s="8"/>
      <c r="D473" s="8"/>
      <c r="E473" s="8"/>
      <c r="F473" s="15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</row>
    <row r="474">
      <c r="A474" s="8"/>
      <c r="B474" s="8"/>
      <c r="C474" s="8"/>
      <c r="D474" s="8"/>
      <c r="E474" s="8"/>
      <c r="F474" s="15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</row>
    <row r="475">
      <c r="A475" s="8"/>
      <c r="B475" s="8"/>
      <c r="C475" s="8"/>
      <c r="D475" s="8"/>
      <c r="E475" s="8"/>
      <c r="F475" s="15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</row>
    <row r="476">
      <c r="A476" s="8"/>
      <c r="B476" s="8"/>
      <c r="C476" s="8"/>
      <c r="D476" s="8"/>
      <c r="E476" s="8"/>
      <c r="F476" s="15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</row>
    <row r="477">
      <c r="A477" s="8"/>
      <c r="B477" s="8"/>
      <c r="C477" s="8"/>
      <c r="D477" s="8"/>
      <c r="E477" s="8"/>
      <c r="F477" s="15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</row>
    <row r="478">
      <c r="A478" s="8"/>
      <c r="B478" s="8"/>
      <c r="C478" s="8"/>
      <c r="D478" s="8"/>
      <c r="E478" s="8"/>
      <c r="F478" s="15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</row>
    <row r="479">
      <c r="A479" s="8"/>
      <c r="B479" s="8"/>
      <c r="C479" s="8"/>
      <c r="D479" s="8"/>
      <c r="E479" s="8"/>
      <c r="F479" s="15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</row>
    <row r="480">
      <c r="A480" s="8"/>
      <c r="B480" s="8"/>
      <c r="C480" s="8"/>
      <c r="D480" s="8"/>
      <c r="E480" s="8"/>
      <c r="F480" s="15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</row>
    <row r="481">
      <c r="A481" s="8"/>
      <c r="B481" s="8"/>
      <c r="C481" s="8"/>
      <c r="D481" s="8"/>
      <c r="E481" s="8"/>
      <c r="F481" s="15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</row>
    <row r="482">
      <c r="A482" s="8"/>
      <c r="B482" s="8"/>
      <c r="C482" s="8"/>
      <c r="D482" s="8"/>
      <c r="E482" s="8"/>
      <c r="F482" s="15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</row>
    <row r="483">
      <c r="A483" s="8"/>
      <c r="B483" s="8"/>
      <c r="C483" s="8"/>
      <c r="D483" s="8"/>
      <c r="E483" s="8"/>
      <c r="F483" s="15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</row>
    <row r="484">
      <c r="A484" s="8"/>
      <c r="B484" s="8"/>
      <c r="C484" s="8"/>
      <c r="D484" s="8"/>
      <c r="E484" s="8"/>
      <c r="F484" s="15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</row>
    <row r="485">
      <c r="A485" s="8"/>
      <c r="B485" s="8"/>
      <c r="C485" s="8"/>
      <c r="D485" s="8"/>
      <c r="E485" s="8"/>
      <c r="F485" s="15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</row>
    <row r="486">
      <c r="A486" s="8"/>
      <c r="B486" s="8"/>
      <c r="C486" s="8"/>
      <c r="D486" s="8"/>
      <c r="E486" s="8"/>
      <c r="F486" s="15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</row>
    <row r="487">
      <c r="A487" s="8"/>
      <c r="B487" s="8"/>
      <c r="C487" s="8"/>
      <c r="D487" s="8"/>
      <c r="E487" s="8"/>
      <c r="F487" s="15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</row>
    <row r="488">
      <c r="A488" s="8"/>
      <c r="B488" s="8"/>
      <c r="C488" s="8"/>
      <c r="D488" s="8"/>
      <c r="E488" s="8"/>
      <c r="F488" s="15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</row>
    <row r="489">
      <c r="A489" s="8"/>
      <c r="B489" s="8"/>
      <c r="C489" s="8"/>
      <c r="D489" s="8"/>
      <c r="E489" s="8"/>
      <c r="F489" s="15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</row>
    <row r="490">
      <c r="A490" s="8"/>
      <c r="B490" s="8"/>
      <c r="C490" s="8"/>
      <c r="D490" s="8"/>
      <c r="E490" s="8"/>
      <c r="F490" s="15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</row>
    <row r="491">
      <c r="A491" s="8"/>
      <c r="B491" s="8"/>
      <c r="C491" s="8"/>
      <c r="D491" s="8"/>
      <c r="E491" s="8"/>
      <c r="F491" s="15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</row>
    <row r="492">
      <c r="A492" s="8"/>
      <c r="B492" s="8"/>
      <c r="C492" s="8"/>
      <c r="D492" s="8"/>
      <c r="E492" s="8"/>
      <c r="F492" s="15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</row>
    <row r="493">
      <c r="A493" s="8"/>
      <c r="B493" s="8"/>
      <c r="C493" s="8"/>
      <c r="D493" s="8"/>
      <c r="E493" s="8"/>
      <c r="F493" s="15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</row>
    <row r="494">
      <c r="A494" s="8"/>
      <c r="B494" s="8"/>
      <c r="C494" s="8"/>
      <c r="D494" s="8"/>
      <c r="E494" s="8"/>
      <c r="F494" s="15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</row>
    <row r="495">
      <c r="A495" s="8"/>
      <c r="B495" s="8"/>
      <c r="C495" s="8"/>
      <c r="D495" s="8"/>
      <c r="E495" s="8"/>
      <c r="F495" s="15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</row>
    <row r="496">
      <c r="A496" s="8"/>
      <c r="B496" s="8"/>
      <c r="C496" s="8"/>
      <c r="D496" s="8"/>
      <c r="E496" s="8"/>
      <c r="F496" s="15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</row>
    <row r="497">
      <c r="A497" s="8"/>
      <c r="B497" s="8"/>
      <c r="C497" s="8"/>
      <c r="D497" s="8"/>
      <c r="E497" s="8"/>
      <c r="F497" s="15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</row>
    <row r="498">
      <c r="A498" s="8"/>
      <c r="B498" s="8"/>
      <c r="C498" s="8"/>
      <c r="D498" s="8"/>
      <c r="E498" s="8"/>
      <c r="F498" s="15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</row>
    <row r="499">
      <c r="A499" s="8"/>
      <c r="B499" s="8"/>
      <c r="C499" s="8"/>
      <c r="D499" s="8"/>
      <c r="E499" s="8"/>
      <c r="F499" s="15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</row>
    <row r="500">
      <c r="A500" s="8"/>
      <c r="B500" s="8"/>
      <c r="C500" s="8"/>
      <c r="D500" s="8"/>
      <c r="E500" s="8"/>
      <c r="F500" s="15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</row>
    <row r="501">
      <c r="A501" s="8"/>
      <c r="B501" s="8"/>
      <c r="C501" s="8"/>
      <c r="D501" s="8"/>
      <c r="E501" s="8"/>
      <c r="F501" s="15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</row>
    <row r="502">
      <c r="A502" s="8"/>
      <c r="B502" s="8"/>
      <c r="C502" s="8"/>
      <c r="D502" s="8"/>
      <c r="E502" s="8"/>
      <c r="F502" s="15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</row>
    <row r="503">
      <c r="A503" s="8"/>
      <c r="B503" s="8"/>
      <c r="C503" s="8"/>
      <c r="D503" s="8"/>
      <c r="E503" s="8"/>
      <c r="F503" s="15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</row>
    <row r="504">
      <c r="A504" s="8"/>
      <c r="B504" s="8"/>
      <c r="C504" s="8"/>
      <c r="D504" s="8"/>
      <c r="E504" s="8"/>
      <c r="F504" s="15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</row>
    <row r="505">
      <c r="A505" s="8"/>
      <c r="B505" s="8"/>
      <c r="C505" s="8"/>
      <c r="D505" s="8"/>
      <c r="E505" s="8"/>
      <c r="F505" s="15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</row>
    <row r="506">
      <c r="A506" s="8"/>
      <c r="B506" s="8"/>
      <c r="C506" s="8"/>
      <c r="D506" s="8"/>
      <c r="E506" s="8"/>
      <c r="F506" s="15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</row>
    <row r="507">
      <c r="A507" s="8"/>
      <c r="B507" s="8"/>
      <c r="C507" s="8"/>
      <c r="D507" s="8"/>
      <c r="E507" s="8"/>
      <c r="F507" s="15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</row>
    <row r="508">
      <c r="A508" s="8"/>
      <c r="B508" s="8"/>
      <c r="C508" s="8"/>
      <c r="D508" s="8"/>
      <c r="E508" s="8"/>
      <c r="F508" s="15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</row>
    <row r="509">
      <c r="A509" s="8"/>
      <c r="B509" s="8"/>
      <c r="C509" s="8"/>
      <c r="D509" s="8"/>
      <c r="E509" s="8"/>
      <c r="F509" s="15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</row>
    <row r="510">
      <c r="A510" s="8"/>
      <c r="B510" s="8"/>
      <c r="C510" s="8"/>
      <c r="D510" s="8"/>
      <c r="E510" s="8"/>
      <c r="F510" s="15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</row>
    <row r="511">
      <c r="A511" s="8"/>
      <c r="B511" s="8"/>
      <c r="C511" s="8"/>
      <c r="D511" s="8"/>
      <c r="E511" s="8"/>
      <c r="F511" s="15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</row>
    <row r="512">
      <c r="A512" s="8"/>
      <c r="B512" s="8"/>
      <c r="C512" s="8"/>
      <c r="D512" s="8"/>
      <c r="E512" s="8"/>
      <c r="F512" s="15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</row>
    <row r="513">
      <c r="A513" s="8"/>
      <c r="B513" s="8"/>
      <c r="C513" s="8"/>
      <c r="D513" s="8"/>
      <c r="E513" s="8"/>
      <c r="F513" s="15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</row>
    <row r="514">
      <c r="A514" s="8"/>
      <c r="B514" s="8"/>
      <c r="C514" s="8"/>
      <c r="D514" s="8"/>
      <c r="E514" s="8"/>
      <c r="F514" s="15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</row>
    <row r="515">
      <c r="A515" s="8"/>
      <c r="B515" s="8"/>
      <c r="C515" s="8"/>
      <c r="D515" s="8"/>
      <c r="E515" s="8"/>
      <c r="F515" s="15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</row>
    <row r="516">
      <c r="A516" s="8"/>
      <c r="B516" s="8"/>
      <c r="C516" s="8"/>
      <c r="D516" s="8"/>
      <c r="E516" s="8"/>
      <c r="F516" s="15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</row>
    <row r="517">
      <c r="A517" s="8"/>
      <c r="B517" s="8"/>
      <c r="C517" s="8"/>
      <c r="D517" s="8"/>
      <c r="E517" s="8"/>
      <c r="F517" s="15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</row>
    <row r="518">
      <c r="A518" s="8"/>
      <c r="B518" s="8"/>
      <c r="C518" s="8"/>
      <c r="D518" s="8"/>
      <c r="E518" s="8"/>
      <c r="F518" s="15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</row>
    <row r="519">
      <c r="A519" s="8"/>
      <c r="B519" s="8"/>
      <c r="C519" s="8"/>
      <c r="D519" s="8"/>
      <c r="E519" s="8"/>
      <c r="F519" s="15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</row>
    <row r="520">
      <c r="A520" s="8"/>
      <c r="B520" s="8"/>
      <c r="C520" s="8"/>
      <c r="D520" s="8"/>
      <c r="E520" s="8"/>
      <c r="F520" s="15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</row>
    <row r="521">
      <c r="A521" s="8"/>
      <c r="B521" s="8"/>
      <c r="C521" s="8"/>
      <c r="D521" s="8"/>
      <c r="E521" s="8"/>
      <c r="F521" s="15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</row>
    <row r="522">
      <c r="A522" s="8"/>
      <c r="B522" s="8"/>
      <c r="C522" s="8"/>
      <c r="D522" s="8"/>
      <c r="E522" s="8"/>
      <c r="F522" s="15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</row>
    <row r="523">
      <c r="A523" s="8"/>
      <c r="B523" s="8"/>
      <c r="C523" s="8"/>
      <c r="D523" s="8"/>
      <c r="E523" s="8"/>
      <c r="F523" s="15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</row>
    <row r="524">
      <c r="A524" s="8"/>
      <c r="B524" s="8"/>
      <c r="C524" s="8"/>
      <c r="D524" s="8"/>
      <c r="E524" s="8"/>
      <c r="F524" s="15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</row>
    <row r="525">
      <c r="A525" s="8"/>
      <c r="B525" s="8"/>
      <c r="C525" s="8"/>
      <c r="D525" s="8"/>
      <c r="E525" s="8"/>
      <c r="F525" s="15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</row>
    <row r="526">
      <c r="A526" s="8"/>
      <c r="B526" s="8"/>
      <c r="C526" s="8"/>
      <c r="D526" s="8"/>
      <c r="E526" s="8"/>
      <c r="F526" s="15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</row>
    <row r="527">
      <c r="A527" s="8"/>
      <c r="B527" s="8"/>
      <c r="C527" s="8"/>
      <c r="D527" s="8"/>
      <c r="E527" s="8"/>
      <c r="F527" s="15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</row>
    <row r="528">
      <c r="A528" s="8"/>
      <c r="B528" s="8"/>
      <c r="C528" s="8"/>
      <c r="D528" s="8"/>
      <c r="E528" s="8"/>
      <c r="F528" s="15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</row>
    <row r="529">
      <c r="A529" s="8"/>
      <c r="B529" s="8"/>
      <c r="C529" s="8"/>
      <c r="D529" s="8"/>
      <c r="E529" s="8"/>
      <c r="F529" s="15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</row>
    <row r="530">
      <c r="A530" s="8"/>
      <c r="B530" s="8"/>
      <c r="C530" s="8"/>
      <c r="D530" s="8"/>
      <c r="E530" s="8"/>
      <c r="F530" s="15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</row>
    <row r="531">
      <c r="A531" s="8"/>
      <c r="B531" s="8"/>
      <c r="C531" s="8"/>
      <c r="D531" s="8"/>
      <c r="E531" s="8"/>
      <c r="F531" s="15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</row>
    <row r="532">
      <c r="A532" s="8"/>
      <c r="B532" s="8"/>
      <c r="C532" s="8"/>
      <c r="D532" s="8"/>
      <c r="E532" s="8"/>
      <c r="F532" s="15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</row>
    <row r="533">
      <c r="A533" s="8"/>
      <c r="B533" s="8"/>
      <c r="C533" s="8"/>
      <c r="D533" s="8"/>
      <c r="E533" s="8"/>
      <c r="F533" s="15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</row>
    <row r="534">
      <c r="A534" s="8"/>
      <c r="B534" s="8"/>
      <c r="C534" s="8"/>
      <c r="D534" s="8"/>
      <c r="E534" s="8"/>
      <c r="F534" s="15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</row>
    <row r="535">
      <c r="A535" s="8"/>
      <c r="B535" s="8"/>
      <c r="C535" s="8"/>
      <c r="D535" s="8"/>
      <c r="E535" s="8"/>
      <c r="F535" s="15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</row>
    <row r="536">
      <c r="A536" s="8"/>
      <c r="B536" s="8"/>
      <c r="C536" s="8"/>
      <c r="D536" s="8"/>
      <c r="E536" s="8"/>
      <c r="F536" s="15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</row>
    <row r="537">
      <c r="A537" s="8"/>
      <c r="B537" s="8"/>
      <c r="C537" s="8"/>
      <c r="D537" s="8"/>
      <c r="E537" s="8"/>
      <c r="F537" s="15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</row>
    <row r="538">
      <c r="A538" s="8"/>
      <c r="B538" s="8"/>
      <c r="C538" s="8"/>
      <c r="D538" s="8"/>
      <c r="E538" s="8"/>
      <c r="F538" s="15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</row>
    <row r="539">
      <c r="A539" s="8"/>
      <c r="B539" s="8"/>
      <c r="C539" s="8"/>
      <c r="D539" s="8"/>
      <c r="E539" s="8"/>
      <c r="F539" s="15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</row>
    <row r="540">
      <c r="A540" s="8"/>
      <c r="B540" s="8"/>
      <c r="C540" s="8"/>
      <c r="D540" s="8"/>
      <c r="E540" s="8"/>
      <c r="F540" s="15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</row>
    <row r="541">
      <c r="A541" s="8"/>
      <c r="B541" s="8"/>
      <c r="C541" s="8"/>
      <c r="D541" s="8"/>
      <c r="E541" s="8"/>
      <c r="F541" s="15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</row>
    <row r="542">
      <c r="A542" s="8"/>
      <c r="B542" s="8"/>
      <c r="C542" s="8"/>
      <c r="D542" s="8"/>
      <c r="E542" s="8"/>
      <c r="F542" s="15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</row>
    <row r="543">
      <c r="A543" s="8"/>
      <c r="B543" s="8"/>
      <c r="C543" s="8"/>
      <c r="D543" s="8"/>
      <c r="E543" s="8"/>
      <c r="F543" s="15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</row>
    <row r="544">
      <c r="A544" s="8"/>
      <c r="B544" s="8"/>
      <c r="C544" s="8"/>
      <c r="D544" s="8"/>
      <c r="E544" s="8"/>
      <c r="F544" s="15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</row>
    <row r="545">
      <c r="A545" s="8"/>
      <c r="B545" s="8"/>
      <c r="C545" s="8"/>
      <c r="D545" s="8"/>
      <c r="E545" s="8"/>
      <c r="F545" s="15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</row>
    <row r="546">
      <c r="A546" s="8"/>
      <c r="B546" s="8"/>
      <c r="C546" s="8"/>
      <c r="D546" s="8"/>
      <c r="E546" s="8"/>
      <c r="F546" s="15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</row>
    <row r="547">
      <c r="A547" s="8"/>
      <c r="B547" s="8"/>
      <c r="C547" s="8"/>
      <c r="D547" s="8"/>
      <c r="E547" s="8"/>
      <c r="F547" s="15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</row>
    <row r="548">
      <c r="A548" s="8"/>
      <c r="B548" s="8"/>
      <c r="C548" s="8"/>
      <c r="D548" s="8"/>
      <c r="E548" s="8"/>
      <c r="F548" s="15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</row>
    <row r="549">
      <c r="A549" s="8"/>
      <c r="B549" s="8"/>
      <c r="C549" s="8"/>
      <c r="D549" s="8"/>
      <c r="E549" s="8"/>
      <c r="F549" s="15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</row>
    <row r="550">
      <c r="A550" s="8"/>
      <c r="B550" s="8"/>
      <c r="C550" s="8"/>
      <c r="D550" s="8"/>
      <c r="E550" s="8"/>
      <c r="F550" s="15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</row>
    <row r="551">
      <c r="A551" s="8"/>
      <c r="B551" s="8"/>
      <c r="C551" s="8"/>
      <c r="D551" s="8"/>
      <c r="E551" s="8"/>
      <c r="F551" s="15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</row>
    <row r="552">
      <c r="A552" s="8"/>
      <c r="B552" s="8"/>
      <c r="C552" s="8"/>
      <c r="D552" s="8"/>
      <c r="E552" s="8"/>
      <c r="F552" s="15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</row>
    <row r="553">
      <c r="A553" s="8"/>
      <c r="B553" s="8"/>
      <c r="C553" s="8"/>
      <c r="D553" s="8"/>
      <c r="E553" s="8"/>
      <c r="F553" s="15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</row>
    <row r="554">
      <c r="A554" s="8"/>
      <c r="B554" s="8"/>
      <c r="C554" s="8"/>
      <c r="D554" s="8"/>
      <c r="E554" s="8"/>
      <c r="F554" s="15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</row>
    <row r="555">
      <c r="A555" s="8"/>
      <c r="B555" s="8"/>
      <c r="C555" s="8"/>
      <c r="D555" s="8"/>
      <c r="E555" s="8"/>
      <c r="F555" s="15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</row>
    <row r="556">
      <c r="A556" s="8"/>
      <c r="B556" s="8"/>
      <c r="C556" s="8"/>
      <c r="D556" s="8"/>
      <c r="E556" s="8"/>
      <c r="F556" s="15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</row>
    <row r="557">
      <c r="A557" s="8"/>
      <c r="B557" s="8"/>
      <c r="C557" s="8"/>
      <c r="D557" s="8"/>
      <c r="E557" s="8"/>
      <c r="F557" s="15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</row>
    <row r="558">
      <c r="A558" s="8"/>
      <c r="B558" s="8"/>
      <c r="C558" s="8"/>
      <c r="D558" s="8"/>
      <c r="E558" s="8"/>
      <c r="F558" s="15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</row>
    <row r="559">
      <c r="A559" s="8"/>
      <c r="B559" s="8"/>
      <c r="C559" s="8"/>
      <c r="D559" s="8"/>
      <c r="E559" s="8"/>
      <c r="F559" s="15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</row>
    <row r="560">
      <c r="A560" s="8"/>
      <c r="B560" s="8"/>
      <c r="C560" s="8"/>
      <c r="D560" s="8"/>
      <c r="E560" s="8"/>
      <c r="F560" s="15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</row>
    <row r="561">
      <c r="A561" s="8"/>
      <c r="B561" s="8"/>
      <c r="C561" s="8"/>
      <c r="D561" s="8"/>
      <c r="E561" s="8"/>
      <c r="F561" s="15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</row>
    <row r="562">
      <c r="A562" s="8"/>
      <c r="B562" s="8"/>
      <c r="C562" s="8"/>
      <c r="D562" s="8"/>
      <c r="E562" s="8"/>
      <c r="F562" s="15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</row>
    <row r="563">
      <c r="A563" s="8"/>
      <c r="B563" s="8"/>
      <c r="C563" s="8"/>
      <c r="D563" s="8"/>
      <c r="E563" s="8"/>
      <c r="F563" s="15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</row>
    <row r="564">
      <c r="A564" s="8"/>
      <c r="B564" s="8"/>
      <c r="C564" s="8"/>
      <c r="D564" s="8"/>
      <c r="E564" s="8"/>
      <c r="F564" s="15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</row>
    <row r="565">
      <c r="A565" s="8"/>
      <c r="B565" s="8"/>
      <c r="C565" s="8"/>
      <c r="D565" s="8"/>
      <c r="E565" s="8"/>
      <c r="F565" s="15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</row>
    <row r="566">
      <c r="A566" s="8"/>
      <c r="B566" s="8"/>
      <c r="C566" s="8"/>
      <c r="D566" s="8"/>
      <c r="E566" s="8"/>
      <c r="F566" s="15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</row>
    <row r="567">
      <c r="A567" s="8"/>
      <c r="B567" s="8"/>
      <c r="C567" s="8"/>
      <c r="D567" s="8"/>
      <c r="E567" s="8"/>
      <c r="F567" s="15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</row>
    <row r="568">
      <c r="A568" s="8"/>
      <c r="B568" s="8"/>
      <c r="C568" s="8"/>
      <c r="D568" s="8"/>
      <c r="E568" s="8"/>
      <c r="F568" s="15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</row>
    <row r="569">
      <c r="A569" s="8"/>
      <c r="B569" s="8"/>
      <c r="C569" s="8"/>
      <c r="D569" s="8"/>
      <c r="E569" s="8"/>
      <c r="F569" s="15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</row>
    <row r="570">
      <c r="A570" s="8"/>
      <c r="B570" s="8"/>
      <c r="C570" s="8"/>
      <c r="D570" s="8"/>
      <c r="E570" s="8"/>
      <c r="F570" s="15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</row>
    <row r="571">
      <c r="A571" s="8"/>
      <c r="B571" s="8"/>
      <c r="C571" s="8"/>
      <c r="D571" s="8"/>
      <c r="E571" s="8"/>
      <c r="F571" s="15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</row>
    <row r="572">
      <c r="A572" s="8"/>
      <c r="B572" s="8"/>
      <c r="C572" s="8"/>
      <c r="D572" s="8"/>
      <c r="E572" s="8"/>
      <c r="F572" s="15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</row>
    <row r="573">
      <c r="A573" s="8"/>
      <c r="B573" s="8"/>
      <c r="C573" s="8"/>
      <c r="D573" s="8"/>
      <c r="E573" s="8"/>
      <c r="F573" s="15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</row>
    <row r="574">
      <c r="A574" s="8"/>
      <c r="B574" s="8"/>
      <c r="C574" s="8"/>
      <c r="D574" s="8"/>
      <c r="E574" s="8"/>
      <c r="F574" s="15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</row>
    <row r="575">
      <c r="A575" s="8"/>
      <c r="B575" s="8"/>
      <c r="C575" s="8"/>
      <c r="D575" s="8"/>
      <c r="E575" s="8"/>
      <c r="F575" s="15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</row>
    <row r="576">
      <c r="A576" s="8"/>
      <c r="B576" s="8"/>
      <c r="C576" s="8"/>
      <c r="D576" s="8"/>
      <c r="E576" s="8"/>
      <c r="F576" s="15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</row>
    <row r="577">
      <c r="A577" s="8"/>
      <c r="B577" s="8"/>
      <c r="C577" s="8"/>
      <c r="D577" s="8"/>
      <c r="E577" s="8"/>
      <c r="F577" s="15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</row>
    <row r="578">
      <c r="A578" s="8"/>
      <c r="B578" s="8"/>
      <c r="C578" s="8"/>
      <c r="D578" s="8"/>
      <c r="E578" s="8"/>
      <c r="F578" s="15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</row>
    <row r="579">
      <c r="A579" s="8"/>
      <c r="B579" s="8"/>
      <c r="C579" s="8"/>
      <c r="D579" s="8"/>
      <c r="E579" s="8"/>
      <c r="F579" s="15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</row>
    <row r="580">
      <c r="A580" s="8"/>
      <c r="B580" s="8"/>
      <c r="C580" s="8"/>
      <c r="D580" s="8"/>
      <c r="E580" s="8"/>
      <c r="F580" s="15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</row>
    <row r="581">
      <c r="A581" s="8"/>
      <c r="B581" s="8"/>
      <c r="C581" s="8"/>
      <c r="D581" s="8"/>
      <c r="E581" s="8"/>
      <c r="F581" s="15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</row>
    <row r="582">
      <c r="A582" s="8"/>
      <c r="B582" s="8"/>
      <c r="C582" s="8"/>
      <c r="D582" s="8"/>
      <c r="E582" s="8"/>
      <c r="F582" s="15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</row>
    <row r="583">
      <c r="A583" s="8"/>
      <c r="B583" s="8"/>
      <c r="C583" s="8"/>
      <c r="D583" s="8"/>
      <c r="E583" s="8"/>
      <c r="F583" s="15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</row>
    <row r="584">
      <c r="A584" s="8"/>
      <c r="B584" s="8"/>
      <c r="C584" s="8"/>
      <c r="D584" s="8"/>
      <c r="E584" s="8"/>
      <c r="F584" s="15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</row>
    <row r="585">
      <c r="A585" s="8"/>
      <c r="B585" s="8"/>
      <c r="C585" s="8"/>
      <c r="D585" s="8"/>
      <c r="E585" s="8"/>
      <c r="F585" s="15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</row>
    <row r="586">
      <c r="A586" s="8"/>
      <c r="B586" s="8"/>
      <c r="C586" s="8"/>
      <c r="D586" s="8"/>
      <c r="E586" s="8"/>
      <c r="F586" s="15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</row>
    <row r="587">
      <c r="A587" s="8"/>
      <c r="B587" s="8"/>
      <c r="C587" s="8"/>
      <c r="D587" s="8"/>
      <c r="E587" s="8"/>
      <c r="F587" s="15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</row>
    <row r="588">
      <c r="A588" s="8"/>
      <c r="B588" s="8"/>
      <c r="C588" s="8"/>
      <c r="D588" s="8"/>
      <c r="E588" s="8"/>
      <c r="F588" s="15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</row>
    <row r="589">
      <c r="A589" s="8"/>
      <c r="B589" s="8"/>
      <c r="C589" s="8"/>
      <c r="D589" s="8"/>
      <c r="E589" s="8"/>
      <c r="F589" s="15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</row>
    <row r="590">
      <c r="A590" s="8"/>
      <c r="B590" s="8"/>
      <c r="C590" s="8"/>
      <c r="D590" s="8"/>
      <c r="E590" s="8"/>
      <c r="F590" s="15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</row>
    <row r="591">
      <c r="A591" s="8"/>
      <c r="B591" s="8"/>
      <c r="C591" s="8"/>
      <c r="D591" s="8"/>
      <c r="E591" s="8"/>
      <c r="F591" s="15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</row>
    <row r="592">
      <c r="A592" s="8"/>
      <c r="B592" s="8"/>
      <c r="C592" s="8"/>
      <c r="D592" s="8"/>
      <c r="E592" s="8"/>
      <c r="F592" s="15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</row>
    <row r="593">
      <c r="A593" s="8"/>
      <c r="B593" s="8"/>
      <c r="C593" s="8"/>
      <c r="D593" s="8"/>
      <c r="E593" s="8"/>
      <c r="F593" s="15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</row>
    <row r="594">
      <c r="A594" s="8"/>
      <c r="B594" s="8"/>
      <c r="C594" s="8"/>
      <c r="D594" s="8"/>
      <c r="E594" s="8"/>
      <c r="F594" s="15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</row>
    <row r="595">
      <c r="A595" s="8"/>
      <c r="B595" s="8"/>
      <c r="C595" s="8"/>
      <c r="D595" s="8"/>
      <c r="E595" s="8"/>
      <c r="F595" s="15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</row>
    <row r="596">
      <c r="A596" s="8"/>
      <c r="B596" s="8"/>
      <c r="C596" s="8"/>
      <c r="D596" s="8"/>
      <c r="E596" s="8"/>
      <c r="F596" s="15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</row>
    <row r="597">
      <c r="A597" s="8"/>
      <c r="B597" s="8"/>
      <c r="C597" s="8"/>
      <c r="D597" s="8"/>
      <c r="E597" s="8"/>
      <c r="F597" s="15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</row>
    <row r="598">
      <c r="A598" s="8"/>
      <c r="B598" s="8"/>
      <c r="C598" s="8"/>
      <c r="D598" s="8"/>
      <c r="E598" s="8"/>
      <c r="F598" s="15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</row>
    <row r="599">
      <c r="A599" s="8"/>
      <c r="B599" s="8"/>
      <c r="C599" s="8"/>
      <c r="D599" s="8"/>
      <c r="E599" s="8"/>
      <c r="F599" s="15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</row>
    <row r="600">
      <c r="A600" s="8"/>
      <c r="B600" s="8"/>
      <c r="C600" s="8"/>
      <c r="D600" s="8"/>
      <c r="E600" s="8"/>
      <c r="F600" s="15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</row>
    <row r="601">
      <c r="A601" s="8"/>
      <c r="B601" s="8"/>
      <c r="C601" s="8"/>
      <c r="D601" s="8"/>
      <c r="E601" s="8"/>
      <c r="F601" s="15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</row>
    <row r="602">
      <c r="A602" s="8"/>
      <c r="B602" s="8"/>
      <c r="C602" s="8"/>
      <c r="D602" s="8"/>
      <c r="E602" s="8"/>
      <c r="F602" s="15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</row>
    <row r="603">
      <c r="A603" s="8"/>
      <c r="B603" s="8"/>
      <c r="C603" s="8"/>
      <c r="D603" s="8"/>
      <c r="E603" s="8"/>
      <c r="F603" s="15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</row>
    <row r="604">
      <c r="A604" s="8"/>
      <c r="B604" s="8"/>
      <c r="C604" s="8"/>
      <c r="D604" s="8"/>
      <c r="E604" s="8"/>
      <c r="F604" s="15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</row>
    <row r="605">
      <c r="A605" s="8"/>
      <c r="B605" s="8"/>
      <c r="C605" s="8"/>
      <c r="D605" s="8"/>
      <c r="E605" s="8"/>
      <c r="F605" s="15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</row>
    <row r="606">
      <c r="A606" s="8"/>
      <c r="B606" s="8"/>
      <c r="C606" s="8"/>
      <c r="D606" s="8"/>
      <c r="E606" s="8"/>
      <c r="F606" s="15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</row>
    <row r="607">
      <c r="A607" s="8"/>
      <c r="B607" s="8"/>
      <c r="C607" s="8"/>
      <c r="D607" s="8"/>
      <c r="E607" s="8"/>
      <c r="F607" s="15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</row>
    <row r="608">
      <c r="A608" s="8"/>
      <c r="B608" s="8"/>
      <c r="C608" s="8"/>
      <c r="D608" s="8"/>
      <c r="E608" s="8"/>
      <c r="F608" s="15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</row>
    <row r="609">
      <c r="A609" s="8"/>
      <c r="B609" s="8"/>
      <c r="C609" s="8"/>
      <c r="D609" s="8"/>
      <c r="E609" s="8"/>
      <c r="F609" s="15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</row>
    <row r="610">
      <c r="A610" s="8"/>
      <c r="B610" s="8"/>
      <c r="C610" s="8"/>
      <c r="D610" s="8"/>
      <c r="E610" s="8"/>
      <c r="F610" s="15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</row>
    <row r="611">
      <c r="A611" s="8"/>
      <c r="B611" s="8"/>
      <c r="C611" s="8"/>
      <c r="D611" s="8"/>
      <c r="E611" s="8"/>
      <c r="F611" s="15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</row>
    <row r="612">
      <c r="A612" s="8"/>
      <c r="B612" s="8"/>
      <c r="C612" s="8"/>
      <c r="D612" s="8"/>
      <c r="E612" s="8"/>
      <c r="F612" s="15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</row>
    <row r="613">
      <c r="A613" s="8"/>
      <c r="B613" s="8"/>
      <c r="C613" s="8"/>
      <c r="D613" s="8"/>
      <c r="E613" s="8"/>
      <c r="F613" s="15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</row>
    <row r="614">
      <c r="A614" s="8"/>
      <c r="B614" s="8"/>
      <c r="C614" s="8"/>
      <c r="D614" s="8"/>
      <c r="E614" s="8"/>
      <c r="F614" s="15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</row>
    <row r="615">
      <c r="A615" s="8"/>
      <c r="B615" s="8"/>
      <c r="C615" s="8"/>
      <c r="D615" s="8"/>
      <c r="E615" s="8"/>
      <c r="F615" s="15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</row>
    <row r="616">
      <c r="A616" s="8"/>
      <c r="B616" s="8"/>
      <c r="C616" s="8"/>
      <c r="D616" s="8"/>
      <c r="E616" s="8"/>
      <c r="F616" s="15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</row>
    <row r="617">
      <c r="A617" s="8"/>
      <c r="B617" s="8"/>
      <c r="C617" s="8"/>
      <c r="D617" s="8"/>
      <c r="E617" s="8"/>
      <c r="F617" s="15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</row>
    <row r="618">
      <c r="A618" s="8"/>
      <c r="B618" s="8"/>
      <c r="C618" s="8"/>
      <c r="D618" s="8"/>
      <c r="E618" s="8"/>
      <c r="F618" s="15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</row>
    <row r="619">
      <c r="A619" s="8"/>
      <c r="B619" s="8"/>
      <c r="C619" s="8"/>
      <c r="D619" s="8"/>
      <c r="E619" s="8"/>
      <c r="F619" s="15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</row>
    <row r="620">
      <c r="A620" s="8"/>
      <c r="B620" s="8"/>
      <c r="C620" s="8"/>
      <c r="D620" s="8"/>
      <c r="E620" s="8"/>
      <c r="F620" s="15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</row>
    <row r="621">
      <c r="A621" s="8"/>
      <c r="B621" s="8"/>
      <c r="C621" s="8"/>
      <c r="D621" s="8"/>
      <c r="E621" s="8"/>
      <c r="F621" s="15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</row>
    <row r="622">
      <c r="A622" s="8"/>
      <c r="B622" s="8"/>
      <c r="C622" s="8"/>
      <c r="D622" s="8"/>
      <c r="E622" s="8"/>
      <c r="F622" s="15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</row>
    <row r="623">
      <c r="A623" s="8"/>
      <c r="B623" s="8"/>
      <c r="C623" s="8"/>
      <c r="D623" s="8"/>
      <c r="E623" s="8"/>
      <c r="F623" s="15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</row>
    <row r="624">
      <c r="A624" s="8"/>
      <c r="B624" s="8"/>
      <c r="C624" s="8"/>
      <c r="D624" s="8"/>
      <c r="E624" s="8"/>
      <c r="F624" s="15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</row>
    <row r="625">
      <c r="A625" s="8"/>
      <c r="B625" s="8"/>
      <c r="C625" s="8"/>
      <c r="D625" s="8"/>
      <c r="E625" s="8"/>
      <c r="F625" s="15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</row>
    <row r="626">
      <c r="A626" s="8"/>
      <c r="B626" s="8"/>
      <c r="C626" s="8"/>
      <c r="D626" s="8"/>
      <c r="E626" s="8"/>
      <c r="F626" s="15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</row>
    <row r="627">
      <c r="A627" s="8"/>
      <c r="B627" s="8"/>
      <c r="C627" s="8"/>
      <c r="D627" s="8"/>
      <c r="E627" s="8"/>
      <c r="F627" s="15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</row>
    <row r="628">
      <c r="A628" s="8"/>
      <c r="B628" s="8"/>
      <c r="C628" s="8"/>
      <c r="D628" s="8"/>
      <c r="E628" s="8"/>
      <c r="F628" s="15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</row>
    <row r="629">
      <c r="A629" s="8"/>
      <c r="B629" s="8"/>
      <c r="C629" s="8"/>
      <c r="D629" s="8"/>
      <c r="E629" s="8"/>
      <c r="F629" s="15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</row>
    <row r="630">
      <c r="A630" s="8"/>
      <c r="B630" s="8"/>
      <c r="C630" s="8"/>
      <c r="D630" s="8"/>
      <c r="E630" s="8"/>
      <c r="F630" s="15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</row>
    <row r="631">
      <c r="A631" s="8"/>
      <c r="B631" s="8"/>
      <c r="C631" s="8"/>
      <c r="D631" s="8"/>
      <c r="E631" s="8"/>
      <c r="F631" s="15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</row>
    <row r="632">
      <c r="A632" s="8"/>
      <c r="B632" s="8"/>
      <c r="C632" s="8"/>
      <c r="D632" s="8"/>
      <c r="E632" s="8"/>
      <c r="F632" s="15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</row>
    <row r="633">
      <c r="A633" s="8"/>
      <c r="B633" s="8"/>
      <c r="C633" s="8"/>
      <c r="D633" s="8"/>
      <c r="E633" s="8"/>
      <c r="F633" s="15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</row>
    <row r="634">
      <c r="A634" s="8"/>
      <c r="B634" s="8"/>
      <c r="C634" s="8"/>
      <c r="D634" s="8"/>
      <c r="E634" s="8"/>
      <c r="F634" s="15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</row>
    <row r="635">
      <c r="A635" s="8"/>
      <c r="B635" s="8"/>
      <c r="C635" s="8"/>
      <c r="D635" s="8"/>
      <c r="E635" s="8"/>
      <c r="F635" s="15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</row>
    <row r="636">
      <c r="A636" s="8"/>
      <c r="B636" s="8"/>
      <c r="C636" s="8"/>
      <c r="D636" s="8"/>
      <c r="E636" s="8"/>
      <c r="F636" s="15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</row>
    <row r="637">
      <c r="A637" s="8"/>
      <c r="B637" s="8"/>
      <c r="C637" s="8"/>
      <c r="D637" s="8"/>
      <c r="E637" s="8"/>
      <c r="F637" s="15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</row>
    <row r="638">
      <c r="A638" s="8"/>
      <c r="B638" s="8"/>
      <c r="C638" s="8"/>
      <c r="D638" s="8"/>
      <c r="E638" s="8"/>
      <c r="F638" s="15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</row>
    <row r="639">
      <c r="A639" s="8"/>
      <c r="B639" s="8"/>
      <c r="C639" s="8"/>
      <c r="D639" s="8"/>
      <c r="E639" s="8"/>
      <c r="F639" s="15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</row>
    <row r="640">
      <c r="A640" s="8"/>
      <c r="B640" s="8"/>
      <c r="C640" s="8"/>
      <c r="D640" s="8"/>
      <c r="E640" s="8"/>
      <c r="F640" s="15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</row>
    <row r="641">
      <c r="A641" s="8"/>
      <c r="B641" s="8"/>
      <c r="C641" s="8"/>
      <c r="D641" s="8"/>
      <c r="E641" s="8"/>
      <c r="F641" s="15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</row>
    <row r="642">
      <c r="A642" s="8"/>
      <c r="B642" s="8"/>
      <c r="C642" s="8"/>
      <c r="D642" s="8"/>
      <c r="E642" s="8"/>
      <c r="F642" s="15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</row>
    <row r="643">
      <c r="A643" s="8"/>
      <c r="B643" s="8"/>
      <c r="C643" s="8"/>
      <c r="D643" s="8"/>
      <c r="E643" s="8"/>
      <c r="F643" s="15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</row>
    <row r="644">
      <c r="A644" s="8"/>
      <c r="B644" s="8"/>
      <c r="C644" s="8"/>
      <c r="D644" s="8"/>
      <c r="E644" s="8"/>
      <c r="F644" s="15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</row>
    <row r="645">
      <c r="A645" s="8"/>
      <c r="B645" s="8"/>
      <c r="C645" s="8"/>
      <c r="D645" s="8"/>
      <c r="E645" s="8"/>
      <c r="F645" s="15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</row>
    <row r="646">
      <c r="A646" s="8"/>
      <c r="B646" s="8"/>
      <c r="C646" s="8"/>
      <c r="D646" s="8"/>
      <c r="E646" s="8"/>
      <c r="F646" s="15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</row>
    <row r="647">
      <c r="A647" s="8"/>
      <c r="B647" s="8"/>
      <c r="C647" s="8"/>
      <c r="D647" s="8"/>
      <c r="E647" s="8"/>
      <c r="F647" s="15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</row>
    <row r="648">
      <c r="A648" s="8"/>
      <c r="B648" s="8"/>
      <c r="C648" s="8"/>
      <c r="D648" s="8"/>
      <c r="E648" s="8"/>
      <c r="F648" s="15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</row>
    <row r="649">
      <c r="A649" s="8"/>
      <c r="B649" s="8"/>
      <c r="C649" s="8"/>
      <c r="D649" s="8"/>
      <c r="E649" s="8"/>
      <c r="F649" s="15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</row>
    <row r="650">
      <c r="A650" s="8"/>
      <c r="B650" s="8"/>
      <c r="C650" s="8"/>
      <c r="D650" s="8"/>
      <c r="E650" s="8"/>
      <c r="F650" s="15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</row>
    <row r="651">
      <c r="A651" s="8"/>
      <c r="B651" s="8"/>
      <c r="C651" s="8"/>
      <c r="D651" s="8"/>
      <c r="E651" s="8"/>
      <c r="F651" s="15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</row>
    <row r="652">
      <c r="A652" s="8"/>
      <c r="B652" s="8"/>
      <c r="C652" s="8"/>
      <c r="D652" s="8"/>
      <c r="E652" s="8"/>
      <c r="F652" s="15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</row>
    <row r="653">
      <c r="A653" s="8"/>
      <c r="B653" s="8"/>
      <c r="C653" s="8"/>
      <c r="D653" s="8"/>
      <c r="E653" s="8"/>
      <c r="F653" s="15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</row>
    <row r="654">
      <c r="A654" s="8"/>
      <c r="B654" s="8"/>
      <c r="C654" s="8"/>
      <c r="D654" s="8"/>
      <c r="E654" s="8"/>
      <c r="F654" s="15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</row>
    <row r="655">
      <c r="A655" s="8"/>
      <c r="B655" s="8"/>
      <c r="C655" s="8"/>
      <c r="D655" s="8"/>
      <c r="E655" s="8"/>
      <c r="F655" s="15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</row>
    <row r="656">
      <c r="A656" s="8"/>
      <c r="B656" s="8"/>
      <c r="C656" s="8"/>
      <c r="D656" s="8"/>
      <c r="E656" s="8"/>
      <c r="F656" s="15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</row>
    <row r="657">
      <c r="A657" s="8"/>
      <c r="B657" s="8"/>
      <c r="C657" s="8"/>
      <c r="D657" s="8"/>
      <c r="E657" s="8"/>
      <c r="F657" s="15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</row>
    <row r="658">
      <c r="A658" s="8"/>
      <c r="B658" s="8"/>
      <c r="C658" s="8"/>
      <c r="D658" s="8"/>
      <c r="E658" s="8"/>
      <c r="F658" s="15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</row>
    <row r="659">
      <c r="A659" s="8"/>
      <c r="B659" s="8"/>
      <c r="C659" s="8"/>
      <c r="D659" s="8"/>
      <c r="E659" s="8"/>
      <c r="F659" s="15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</row>
    <row r="660">
      <c r="A660" s="8"/>
      <c r="B660" s="8"/>
      <c r="C660" s="8"/>
      <c r="D660" s="8"/>
      <c r="E660" s="8"/>
      <c r="F660" s="15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</row>
    <row r="661">
      <c r="A661" s="8"/>
      <c r="B661" s="8"/>
      <c r="C661" s="8"/>
      <c r="D661" s="8"/>
      <c r="E661" s="8"/>
      <c r="F661" s="15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</row>
    <row r="662">
      <c r="A662" s="8"/>
      <c r="B662" s="8"/>
      <c r="C662" s="8"/>
      <c r="D662" s="8"/>
      <c r="E662" s="8"/>
      <c r="F662" s="15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</row>
    <row r="663">
      <c r="A663" s="8"/>
      <c r="B663" s="8"/>
      <c r="C663" s="8"/>
      <c r="D663" s="8"/>
      <c r="E663" s="8"/>
      <c r="F663" s="15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</row>
    <row r="664">
      <c r="A664" s="8"/>
      <c r="B664" s="8"/>
      <c r="C664" s="8"/>
      <c r="D664" s="8"/>
      <c r="E664" s="8"/>
      <c r="F664" s="15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</row>
    <row r="665">
      <c r="A665" s="8"/>
      <c r="B665" s="8"/>
      <c r="C665" s="8"/>
      <c r="D665" s="8"/>
      <c r="E665" s="8"/>
      <c r="F665" s="15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</row>
    <row r="666">
      <c r="A666" s="8"/>
      <c r="B666" s="8"/>
      <c r="C666" s="8"/>
      <c r="D666" s="8"/>
      <c r="E666" s="8"/>
      <c r="F666" s="15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</row>
    <row r="667">
      <c r="A667" s="8"/>
      <c r="B667" s="8"/>
      <c r="C667" s="8"/>
      <c r="D667" s="8"/>
      <c r="E667" s="8"/>
      <c r="F667" s="15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</row>
    <row r="668">
      <c r="A668" s="8"/>
      <c r="B668" s="8"/>
      <c r="C668" s="8"/>
      <c r="D668" s="8"/>
      <c r="E668" s="8"/>
      <c r="F668" s="15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</row>
    <row r="669">
      <c r="A669" s="8"/>
      <c r="B669" s="8"/>
      <c r="C669" s="8"/>
      <c r="D669" s="8"/>
      <c r="E669" s="8"/>
      <c r="F669" s="15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</row>
    <row r="670">
      <c r="A670" s="8"/>
      <c r="B670" s="8"/>
      <c r="C670" s="8"/>
      <c r="D670" s="8"/>
      <c r="E670" s="8"/>
      <c r="F670" s="15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</row>
    <row r="671">
      <c r="A671" s="8"/>
      <c r="B671" s="8"/>
      <c r="C671" s="8"/>
      <c r="D671" s="8"/>
      <c r="E671" s="8"/>
      <c r="F671" s="15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</row>
    <row r="672">
      <c r="A672" s="8"/>
      <c r="B672" s="8"/>
      <c r="C672" s="8"/>
      <c r="D672" s="8"/>
      <c r="E672" s="8"/>
      <c r="F672" s="15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</row>
    <row r="673">
      <c r="A673" s="8"/>
      <c r="B673" s="8"/>
      <c r="C673" s="8"/>
      <c r="D673" s="8"/>
      <c r="E673" s="8"/>
      <c r="F673" s="15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</row>
    <row r="674">
      <c r="A674" s="8"/>
      <c r="B674" s="8"/>
      <c r="C674" s="8"/>
      <c r="D674" s="8"/>
      <c r="E674" s="8"/>
      <c r="F674" s="15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</row>
    <row r="675">
      <c r="A675" s="8"/>
      <c r="B675" s="8"/>
      <c r="C675" s="8"/>
      <c r="D675" s="8"/>
      <c r="E675" s="8"/>
      <c r="F675" s="15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</row>
    <row r="676">
      <c r="A676" s="8"/>
      <c r="B676" s="8"/>
      <c r="C676" s="8"/>
      <c r="D676" s="8"/>
      <c r="E676" s="8"/>
      <c r="F676" s="15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</row>
    <row r="677">
      <c r="A677" s="8"/>
      <c r="B677" s="8"/>
      <c r="C677" s="8"/>
      <c r="D677" s="8"/>
      <c r="E677" s="8"/>
      <c r="F677" s="15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</row>
    <row r="678">
      <c r="A678" s="8"/>
      <c r="B678" s="8"/>
      <c r="C678" s="8"/>
      <c r="D678" s="8"/>
      <c r="E678" s="8"/>
      <c r="F678" s="15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</row>
    <row r="679">
      <c r="A679" s="8"/>
      <c r="B679" s="8"/>
      <c r="C679" s="8"/>
      <c r="D679" s="8"/>
      <c r="E679" s="8"/>
      <c r="F679" s="15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</row>
    <row r="680">
      <c r="A680" s="8"/>
      <c r="B680" s="8"/>
      <c r="C680" s="8"/>
      <c r="D680" s="8"/>
      <c r="E680" s="8"/>
      <c r="F680" s="15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</row>
    <row r="681">
      <c r="A681" s="8"/>
      <c r="B681" s="8"/>
      <c r="C681" s="8"/>
      <c r="D681" s="8"/>
      <c r="E681" s="8"/>
      <c r="F681" s="15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</row>
    <row r="682">
      <c r="A682" s="8"/>
      <c r="B682" s="8"/>
      <c r="C682" s="8"/>
      <c r="D682" s="8"/>
      <c r="E682" s="8"/>
      <c r="F682" s="15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</row>
    <row r="683">
      <c r="A683" s="8"/>
      <c r="B683" s="8"/>
      <c r="C683" s="8"/>
      <c r="D683" s="8"/>
      <c r="E683" s="8"/>
      <c r="F683" s="15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</row>
    <row r="684">
      <c r="A684" s="8"/>
      <c r="B684" s="8"/>
      <c r="C684" s="8"/>
      <c r="D684" s="8"/>
      <c r="E684" s="8"/>
      <c r="F684" s="15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</row>
    <row r="685">
      <c r="A685" s="8"/>
      <c r="B685" s="8"/>
      <c r="C685" s="8"/>
      <c r="D685" s="8"/>
      <c r="E685" s="8"/>
      <c r="F685" s="15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</row>
    <row r="686">
      <c r="A686" s="8"/>
      <c r="B686" s="8"/>
      <c r="C686" s="8"/>
      <c r="D686" s="8"/>
      <c r="E686" s="8"/>
      <c r="F686" s="15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</row>
    <row r="687">
      <c r="A687" s="8"/>
      <c r="B687" s="8"/>
      <c r="C687" s="8"/>
      <c r="D687" s="8"/>
      <c r="E687" s="8"/>
      <c r="F687" s="15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</row>
    <row r="688">
      <c r="A688" s="8"/>
      <c r="B688" s="8"/>
      <c r="C688" s="8"/>
      <c r="D688" s="8"/>
      <c r="E688" s="8"/>
      <c r="F688" s="15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</row>
    <row r="689">
      <c r="A689" s="8"/>
      <c r="B689" s="8"/>
      <c r="C689" s="8"/>
      <c r="D689" s="8"/>
      <c r="E689" s="8"/>
      <c r="F689" s="15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</row>
    <row r="690">
      <c r="A690" s="8"/>
      <c r="B690" s="8"/>
      <c r="C690" s="8"/>
      <c r="D690" s="8"/>
      <c r="E690" s="8"/>
      <c r="F690" s="15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</row>
    <row r="691">
      <c r="A691" s="8"/>
      <c r="B691" s="8"/>
      <c r="C691" s="8"/>
      <c r="D691" s="8"/>
      <c r="E691" s="8"/>
      <c r="F691" s="15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</row>
    <row r="692">
      <c r="A692" s="8"/>
      <c r="B692" s="8"/>
      <c r="C692" s="8"/>
      <c r="D692" s="8"/>
      <c r="E692" s="8"/>
      <c r="F692" s="15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</row>
    <row r="693">
      <c r="A693" s="8"/>
      <c r="B693" s="8"/>
      <c r="C693" s="8"/>
      <c r="D693" s="8"/>
      <c r="E693" s="8"/>
      <c r="F693" s="15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</row>
    <row r="694">
      <c r="A694" s="8"/>
      <c r="B694" s="8"/>
      <c r="C694" s="8"/>
      <c r="D694" s="8"/>
      <c r="E694" s="8"/>
      <c r="F694" s="15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</row>
    <row r="695">
      <c r="A695" s="8"/>
      <c r="B695" s="8"/>
      <c r="C695" s="8"/>
      <c r="D695" s="8"/>
      <c r="E695" s="8"/>
      <c r="F695" s="15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</row>
    <row r="696">
      <c r="A696" s="8"/>
      <c r="B696" s="8"/>
      <c r="C696" s="8"/>
      <c r="D696" s="8"/>
      <c r="E696" s="8"/>
      <c r="F696" s="15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</row>
    <row r="697">
      <c r="A697" s="8"/>
      <c r="B697" s="8"/>
      <c r="C697" s="8"/>
      <c r="D697" s="8"/>
      <c r="E697" s="8"/>
      <c r="F697" s="15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</row>
    <row r="698">
      <c r="A698" s="8"/>
      <c r="B698" s="8"/>
      <c r="C698" s="8"/>
      <c r="D698" s="8"/>
      <c r="E698" s="8"/>
      <c r="F698" s="15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</row>
    <row r="699">
      <c r="A699" s="8"/>
      <c r="B699" s="8"/>
      <c r="C699" s="8"/>
      <c r="D699" s="8"/>
      <c r="E699" s="8"/>
      <c r="F699" s="15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</row>
    <row r="700">
      <c r="A700" s="8"/>
      <c r="B700" s="8"/>
      <c r="C700" s="8"/>
      <c r="D700" s="8"/>
      <c r="E700" s="8"/>
      <c r="F700" s="15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</row>
    <row r="701">
      <c r="A701" s="8"/>
      <c r="B701" s="8"/>
      <c r="C701" s="8"/>
      <c r="D701" s="8"/>
      <c r="E701" s="8"/>
      <c r="F701" s="15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</row>
    <row r="702">
      <c r="A702" s="8"/>
      <c r="B702" s="8"/>
      <c r="C702" s="8"/>
      <c r="D702" s="8"/>
      <c r="E702" s="8"/>
      <c r="F702" s="15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</row>
    <row r="703">
      <c r="A703" s="8"/>
      <c r="B703" s="8"/>
      <c r="C703" s="8"/>
      <c r="D703" s="8"/>
      <c r="E703" s="8"/>
      <c r="F703" s="15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</row>
    <row r="704">
      <c r="A704" s="8"/>
      <c r="B704" s="8"/>
      <c r="C704" s="8"/>
      <c r="D704" s="8"/>
      <c r="E704" s="8"/>
      <c r="F704" s="15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</row>
    <row r="705">
      <c r="A705" s="8"/>
      <c r="B705" s="8"/>
      <c r="C705" s="8"/>
      <c r="D705" s="8"/>
      <c r="E705" s="8"/>
      <c r="F705" s="15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</row>
    <row r="706">
      <c r="A706" s="8"/>
      <c r="B706" s="8"/>
      <c r="C706" s="8"/>
      <c r="D706" s="8"/>
      <c r="E706" s="8"/>
      <c r="F706" s="15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</row>
    <row r="707">
      <c r="A707" s="8"/>
      <c r="B707" s="8"/>
      <c r="C707" s="8"/>
      <c r="D707" s="8"/>
      <c r="E707" s="8"/>
      <c r="F707" s="15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</row>
    <row r="708">
      <c r="A708" s="8"/>
      <c r="B708" s="8"/>
      <c r="C708" s="8"/>
      <c r="D708" s="8"/>
      <c r="E708" s="8"/>
      <c r="F708" s="15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</row>
    <row r="709">
      <c r="A709" s="8"/>
      <c r="B709" s="8"/>
      <c r="C709" s="8"/>
      <c r="D709" s="8"/>
      <c r="E709" s="8"/>
      <c r="F709" s="15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</row>
    <row r="710">
      <c r="A710" s="8"/>
      <c r="B710" s="8"/>
      <c r="C710" s="8"/>
      <c r="D710" s="8"/>
      <c r="E710" s="8"/>
      <c r="F710" s="15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</row>
    <row r="711">
      <c r="A711" s="8"/>
      <c r="B711" s="8"/>
      <c r="C711" s="8"/>
      <c r="D711" s="8"/>
      <c r="E711" s="8"/>
      <c r="F711" s="15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</row>
    <row r="712">
      <c r="A712" s="8"/>
      <c r="B712" s="8"/>
      <c r="C712" s="8"/>
      <c r="D712" s="8"/>
      <c r="E712" s="8"/>
      <c r="F712" s="15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</row>
    <row r="713">
      <c r="A713" s="8"/>
      <c r="B713" s="8"/>
      <c r="C713" s="8"/>
      <c r="D713" s="8"/>
      <c r="E713" s="8"/>
      <c r="F713" s="15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</row>
    <row r="714">
      <c r="A714" s="8"/>
      <c r="B714" s="8"/>
      <c r="C714" s="8"/>
      <c r="D714" s="8"/>
      <c r="E714" s="8"/>
      <c r="F714" s="15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</row>
    <row r="715">
      <c r="A715" s="8"/>
      <c r="B715" s="8"/>
      <c r="C715" s="8"/>
      <c r="D715" s="8"/>
      <c r="E715" s="8"/>
      <c r="F715" s="15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</row>
    <row r="716">
      <c r="A716" s="8"/>
      <c r="B716" s="8"/>
      <c r="C716" s="8"/>
      <c r="D716" s="8"/>
      <c r="E716" s="8"/>
      <c r="F716" s="15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</row>
    <row r="717">
      <c r="A717" s="8"/>
      <c r="B717" s="8"/>
      <c r="C717" s="8"/>
      <c r="D717" s="8"/>
      <c r="E717" s="8"/>
      <c r="F717" s="15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</row>
    <row r="718">
      <c r="A718" s="8"/>
      <c r="B718" s="8"/>
      <c r="C718" s="8"/>
      <c r="D718" s="8"/>
      <c r="E718" s="8"/>
      <c r="F718" s="15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</row>
    <row r="719">
      <c r="A719" s="8"/>
      <c r="B719" s="8"/>
      <c r="C719" s="8"/>
      <c r="D719" s="8"/>
      <c r="E719" s="8"/>
      <c r="F719" s="15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</row>
    <row r="720">
      <c r="A720" s="8"/>
      <c r="B720" s="8"/>
      <c r="C720" s="8"/>
      <c r="D720" s="8"/>
      <c r="E720" s="8"/>
      <c r="F720" s="15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</row>
    <row r="721">
      <c r="A721" s="8"/>
      <c r="B721" s="8"/>
      <c r="C721" s="8"/>
      <c r="D721" s="8"/>
      <c r="E721" s="8"/>
      <c r="F721" s="15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</row>
    <row r="722">
      <c r="A722" s="8"/>
      <c r="B722" s="8"/>
      <c r="C722" s="8"/>
      <c r="D722" s="8"/>
      <c r="E722" s="8"/>
      <c r="F722" s="15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</row>
    <row r="723">
      <c r="A723" s="8"/>
      <c r="B723" s="8"/>
      <c r="C723" s="8"/>
      <c r="D723" s="8"/>
      <c r="E723" s="8"/>
      <c r="F723" s="15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</row>
    <row r="724">
      <c r="A724" s="8"/>
      <c r="B724" s="8"/>
      <c r="C724" s="8"/>
      <c r="D724" s="8"/>
      <c r="E724" s="8"/>
      <c r="F724" s="15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</row>
    <row r="725">
      <c r="A725" s="8"/>
      <c r="B725" s="8"/>
      <c r="C725" s="8"/>
      <c r="D725" s="8"/>
      <c r="E725" s="8"/>
      <c r="F725" s="15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</row>
    <row r="726">
      <c r="A726" s="8"/>
      <c r="B726" s="8"/>
      <c r="C726" s="8"/>
      <c r="D726" s="8"/>
      <c r="E726" s="8"/>
      <c r="F726" s="15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</row>
    <row r="727">
      <c r="A727" s="8"/>
      <c r="B727" s="8"/>
      <c r="C727" s="8"/>
      <c r="D727" s="8"/>
      <c r="E727" s="8"/>
      <c r="F727" s="15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</row>
    <row r="728">
      <c r="A728" s="8"/>
      <c r="B728" s="8"/>
      <c r="C728" s="8"/>
      <c r="D728" s="8"/>
      <c r="E728" s="8"/>
      <c r="F728" s="15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</row>
    <row r="729">
      <c r="A729" s="8"/>
      <c r="B729" s="8"/>
      <c r="C729" s="8"/>
      <c r="D729" s="8"/>
      <c r="E729" s="8"/>
      <c r="F729" s="15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</row>
    <row r="730">
      <c r="A730" s="8"/>
      <c r="B730" s="8"/>
      <c r="C730" s="8"/>
      <c r="D730" s="8"/>
      <c r="E730" s="8"/>
      <c r="F730" s="15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</row>
    <row r="731">
      <c r="A731" s="8"/>
      <c r="B731" s="8"/>
      <c r="C731" s="8"/>
      <c r="D731" s="8"/>
      <c r="E731" s="8"/>
      <c r="F731" s="15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</row>
    <row r="732">
      <c r="A732" s="8"/>
      <c r="B732" s="8"/>
      <c r="C732" s="8"/>
      <c r="D732" s="8"/>
      <c r="E732" s="8"/>
      <c r="F732" s="15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</row>
    <row r="733">
      <c r="A733" s="8"/>
      <c r="B733" s="8"/>
      <c r="C733" s="8"/>
      <c r="D733" s="8"/>
      <c r="E733" s="8"/>
      <c r="F733" s="15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</row>
    <row r="734">
      <c r="A734" s="8"/>
      <c r="B734" s="8"/>
      <c r="C734" s="8"/>
      <c r="D734" s="8"/>
      <c r="E734" s="8"/>
      <c r="F734" s="15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</row>
    <row r="735">
      <c r="A735" s="8"/>
      <c r="B735" s="8"/>
      <c r="C735" s="8"/>
      <c r="D735" s="8"/>
      <c r="E735" s="8"/>
      <c r="F735" s="15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</row>
    <row r="736">
      <c r="A736" s="8"/>
      <c r="B736" s="8"/>
      <c r="C736" s="8"/>
      <c r="D736" s="8"/>
      <c r="E736" s="8"/>
      <c r="F736" s="15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</row>
    <row r="737">
      <c r="A737" s="8"/>
      <c r="B737" s="8"/>
      <c r="C737" s="8"/>
      <c r="D737" s="8"/>
      <c r="E737" s="8"/>
      <c r="F737" s="15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</row>
    <row r="738">
      <c r="A738" s="8"/>
      <c r="B738" s="8"/>
      <c r="C738" s="8"/>
      <c r="D738" s="8"/>
      <c r="E738" s="8"/>
      <c r="F738" s="15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</row>
    <row r="739">
      <c r="A739" s="8"/>
      <c r="B739" s="8"/>
      <c r="C739" s="8"/>
      <c r="D739" s="8"/>
      <c r="E739" s="8"/>
      <c r="F739" s="15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</row>
    <row r="740">
      <c r="A740" s="8"/>
      <c r="B740" s="8"/>
      <c r="C740" s="8"/>
      <c r="D740" s="8"/>
      <c r="E740" s="8"/>
      <c r="F740" s="15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</row>
    <row r="741">
      <c r="A741" s="8"/>
      <c r="B741" s="8"/>
      <c r="C741" s="8"/>
      <c r="D741" s="8"/>
      <c r="E741" s="8"/>
      <c r="F741" s="15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</row>
    <row r="742">
      <c r="A742" s="8"/>
      <c r="B742" s="8"/>
      <c r="C742" s="8"/>
      <c r="D742" s="8"/>
      <c r="E742" s="8"/>
      <c r="F742" s="15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</row>
    <row r="743">
      <c r="A743" s="8"/>
      <c r="B743" s="8"/>
      <c r="C743" s="8"/>
      <c r="D743" s="8"/>
      <c r="E743" s="8"/>
      <c r="F743" s="15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</row>
    <row r="744">
      <c r="A744" s="8"/>
      <c r="B744" s="8"/>
      <c r="C744" s="8"/>
      <c r="D744" s="8"/>
      <c r="E744" s="8"/>
      <c r="F744" s="15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</row>
    <row r="745">
      <c r="A745" s="8"/>
      <c r="B745" s="8"/>
      <c r="C745" s="8"/>
      <c r="D745" s="8"/>
      <c r="E745" s="8"/>
      <c r="F745" s="15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</row>
    <row r="746">
      <c r="A746" s="8"/>
      <c r="B746" s="8"/>
      <c r="C746" s="8"/>
      <c r="D746" s="8"/>
      <c r="E746" s="8"/>
      <c r="F746" s="15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</row>
    <row r="747">
      <c r="A747" s="8"/>
      <c r="B747" s="8"/>
      <c r="C747" s="8"/>
      <c r="D747" s="8"/>
      <c r="E747" s="8"/>
      <c r="F747" s="15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</row>
    <row r="748">
      <c r="A748" s="8"/>
      <c r="B748" s="8"/>
      <c r="C748" s="8"/>
      <c r="D748" s="8"/>
      <c r="E748" s="8"/>
      <c r="F748" s="15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</row>
    <row r="749">
      <c r="A749" s="8"/>
      <c r="B749" s="8"/>
      <c r="C749" s="8"/>
      <c r="D749" s="8"/>
      <c r="E749" s="8"/>
      <c r="F749" s="15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</row>
    <row r="750">
      <c r="A750" s="8"/>
      <c r="B750" s="8"/>
      <c r="C750" s="8"/>
      <c r="D750" s="8"/>
      <c r="E750" s="8"/>
      <c r="F750" s="15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</row>
    <row r="751">
      <c r="A751" s="8"/>
      <c r="B751" s="8"/>
      <c r="C751" s="8"/>
      <c r="D751" s="8"/>
      <c r="E751" s="8"/>
      <c r="F751" s="15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</row>
    <row r="752">
      <c r="A752" s="8"/>
      <c r="B752" s="8"/>
      <c r="C752" s="8"/>
      <c r="D752" s="8"/>
      <c r="E752" s="8"/>
      <c r="F752" s="15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</row>
    <row r="753">
      <c r="A753" s="8"/>
      <c r="B753" s="8"/>
      <c r="C753" s="8"/>
      <c r="D753" s="8"/>
      <c r="E753" s="8"/>
      <c r="F753" s="15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</row>
    <row r="754">
      <c r="A754" s="8"/>
      <c r="B754" s="8"/>
      <c r="C754" s="8"/>
      <c r="D754" s="8"/>
      <c r="E754" s="8"/>
      <c r="F754" s="15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</row>
    <row r="755">
      <c r="A755" s="8"/>
      <c r="B755" s="8"/>
      <c r="C755" s="8"/>
      <c r="D755" s="8"/>
      <c r="E755" s="8"/>
      <c r="F755" s="15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</row>
    <row r="756">
      <c r="A756" s="8"/>
      <c r="B756" s="8"/>
      <c r="C756" s="8"/>
      <c r="D756" s="8"/>
      <c r="E756" s="8"/>
      <c r="F756" s="15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</row>
    <row r="757">
      <c r="A757" s="8"/>
      <c r="B757" s="8"/>
      <c r="C757" s="8"/>
      <c r="D757" s="8"/>
      <c r="E757" s="8"/>
      <c r="F757" s="15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</row>
    <row r="758">
      <c r="A758" s="8"/>
      <c r="B758" s="8"/>
      <c r="C758" s="8"/>
      <c r="D758" s="8"/>
      <c r="E758" s="8"/>
      <c r="F758" s="15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</row>
    <row r="759">
      <c r="A759" s="8"/>
      <c r="B759" s="8"/>
      <c r="C759" s="8"/>
      <c r="D759" s="8"/>
      <c r="E759" s="8"/>
      <c r="F759" s="15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</row>
    <row r="760">
      <c r="A760" s="8"/>
      <c r="B760" s="8"/>
      <c r="C760" s="8"/>
      <c r="D760" s="8"/>
      <c r="E760" s="8"/>
      <c r="F760" s="15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</row>
    <row r="761">
      <c r="A761" s="8"/>
      <c r="B761" s="8"/>
      <c r="C761" s="8"/>
      <c r="D761" s="8"/>
      <c r="E761" s="8"/>
      <c r="F761" s="15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</row>
    <row r="762">
      <c r="A762" s="8"/>
      <c r="B762" s="8"/>
      <c r="C762" s="8"/>
      <c r="D762" s="8"/>
      <c r="E762" s="8"/>
      <c r="F762" s="15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</row>
    <row r="763">
      <c r="A763" s="8"/>
      <c r="B763" s="8"/>
      <c r="C763" s="8"/>
      <c r="D763" s="8"/>
      <c r="E763" s="8"/>
      <c r="F763" s="15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</row>
    <row r="764">
      <c r="A764" s="8"/>
      <c r="B764" s="8"/>
      <c r="C764" s="8"/>
      <c r="D764" s="8"/>
      <c r="E764" s="8"/>
      <c r="F764" s="15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</row>
    <row r="765">
      <c r="A765" s="8"/>
      <c r="B765" s="8"/>
      <c r="C765" s="8"/>
      <c r="D765" s="8"/>
      <c r="E765" s="8"/>
      <c r="F765" s="15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</row>
    <row r="766">
      <c r="A766" s="8"/>
      <c r="B766" s="8"/>
      <c r="C766" s="8"/>
      <c r="D766" s="8"/>
      <c r="E766" s="8"/>
      <c r="F766" s="15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</row>
    <row r="767">
      <c r="A767" s="8"/>
      <c r="B767" s="8"/>
      <c r="C767" s="8"/>
      <c r="D767" s="8"/>
      <c r="E767" s="8"/>
      <c r="F767" s="15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</row>
    <row r="768">
      <c r="A768" s="8"/>
      <c r="B768" s="8"/>
      <c r="C768" s="8"/>
      <c r="D768" s="8"/>
      <c r="E768" s="8"/>
      <c r="F768" s="15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</row>
    <row r="769">
      <c r="A769" s="8"/>
      <c r="B769" s="8"/>
      <c r="C769" s="8"/>
      <c r="D769" s="8"/>
      <c r="E769" s="8"/>
      <c r="F769" s="15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</row>
    <row r="770">
      <c r="A770" s="8"/>
      <c r="B770" s="8"/>
      <c r="C770" s="8"/>
      <c r="D770" s="8"/>
      <c r="E770" s="8"/>
      <c r="F770" s="15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</row>
    <row r="771">
      <c r="A771" s="8"/>
      <c r="B771" s="8"/>
      <c r="C771" s="8"/>
      <c r="D771" s="8"/>
      <c r="E771" s="8"/>
      <c r="F771" s="15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</row>
    <row r="772">
      <c r="A772" s="8"/>
      <c r="B772" s="8"/>
      <c r="C772" s="8"/>
      <c r="D772" s="8"/>
      <c r="E772" s="8"/>
      <c r="F772" s="15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</row>
    <row r="773">
      <c r="A773" s="8"/>
      <c r="B773" s="8"/>
      <c r="C773" s="8"/>
      <c r="D773" s="8"/>
      <c r="E773" s="8"/>
      <c r="F773" s="15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</row>
    <row r="774">
      <c r="A774" s="8"/>
      <c r="B774" s="8"/>
      <c r="C774" s="8"/>
      <c r="D774" s="8"/>
      <c r="E774" s="8"/>
      <c r="F774" s="15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</row>
    <row r="775">
      <c r="A775" s="8"/>
      <c r="B775" s="8"/>
      <c r="C775" s="8"/>
      <c r="D775" s="8"/>
      <c r="E775" s="8"/>
      <c r="F775" s="15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</row>
    <row r="776">
      <c r="A776" s="8"/>
      <c r="B776" s="8"/>
      <c r="C776" s="8"/>
      <c r="D776" s="8"/>
      <c r="E776" s="8"/>
      <c r="F776" s="15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</row>
    <row r="777">
      <c r="A777" s="8"/>
      <c r="B777" s="8"/>
      <c r="C777" s="8"/>
      <c r="D777" s="8"/>
      <c r="E777" s="8"/>
      <c r="F777" s="15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</row>
    <row r="778">
      <c r="A778" s="8"/>
      <c r="B778" s="8"/>
      <c r="C778" s="8"/>
      <c r="D778" s="8"/>
      <c r="E778" s="8"/>
      <c r="F778" s="15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</row>
    <row r="779">
      <c r="A779" s="8"/>
      <c r="B779" s="8"/>
      <c r="C779" s="8"/>
      <c r="D779" s="8"/>
      <c r="E779" s="8"/>
      <c r="F779" s="15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</row>
    <row r="780">
      <c r="A780" s="8"/>
      <c r="B780" s="8"/>
      <c r="C780" s="8"/>
      <c r="D780" s="8"/>
      <c r="E780" s="8"/>
      <c r="F780" s="15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</row>
    <row r="781">
      <c r="A781" s="8"/>
      <c r="B781" s="8"/>
      <c r="C781" s="8"/>
      <c r="D781" s="8"/>
      <c r="E781" s="8"/>
      <c r="F781" s="15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</row>
    <row r="782">
      <c r="A782" s="8"/>
      <c r="B782" s="8"/>
      <c r="C782" s="8"/>
      <c r="D782" s="8"/>
      <c r="E782" s="8"/>
      <c r="F782" s="15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</row>
    <row r="783">
      <c r="A783" s="8"/>
      <c r="B783" s="8"/>
      <c r="C783" s="8"/>
      <c r="D783" s="8"/>
      <c r="E783" s="8"/>
      <c r="F783" s="15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</row>
    <row r="784">
      <c r="A784" s="8"/>
      <c r="B784" s="8"/>
      <c r="C784" s="8"/>
      <c r="D784" s="8"/>
      <c r="E784" s="8"/>
      <c r="F784" s="15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</row>
    <row r="785">
      <c r="A785" s="8"/>
      <c r="B785" s="8"/>
      <c r="C785" s="8"/>
      <c r="D785" s="8"/>
      <c r="E785" s="8"/>
      <c r="F785" s="15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</row>
    <row r="786">
      <c r="A786" s="8"/>
      <c r="B786" s="8"/>
      <c r="C786" s="8"/>
      <c r="D786" s="8"/>
      <c r="E786" s="8"/>
      <c r="F786" s="15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</row>
    <row r="787">
      <c r="A787" s="8"/>
      <c r="B787" s="8"/>
      <c r="C787" s="8"/>
      <c r="D787" s="8"/>
      <c r="E787" s="8"/>
      <c r="F787" s="15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</row>
    <row r="788">
      <c r="A788" s="8"/>
      <c r="B788" s="8"/>
      <c r="C788" s="8"/>
      <c r="D788" s="8"/>
      <c r="E788" s="8"/>
      <c r="F788" s="15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</row>
    <row r="789">
      <c r="A789" s="8"/>
      <c r="B789" s="8"/>
      <c r="C789" s="8"/>
      <c r="D789" s="8"/>
      <c r="E789" s="8"/>
      <c r="F789" s="15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</row>
    <row r="790">
      <c r="A790" s="8"/>
      <c r="B790" s="8"/>
      <c r="C790" s="8"/>
      <c r="D790" s="8"/>
      <c r="E790" s="8"/>
      <c r="F790" s="15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</row>
    <row r="791">
      <c r="A791" s="8"/>
      <c r="B791" s="8"/>
      <c r="C791" s="8"/>
      <c r="D791" s="8"/>
      <c r="E791" s="8"/>
      <c r="F791" s="15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</row>
    <row r="792">
      <c r="A792" s="8"/>
      <c r="B792" s="8"/>
      <c r="C792" s="8"/>
      <c r="D792" s="8"/>
      <c r="E792" s="8"/>
      <c r="F792" s="15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</row>
    <row r="793">
      <c r="A793" s="8"/>
      <c r="B793" s="8"/>
      <c r="C793" s="8"/>
      <c r="D793" s="8"/>
      <c r="E793" s="8"/>
      <c r="F793" s="15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</row>
    <row r="794">
      <c r="A794" s="8"/>
      <c r="B794" s="8"/>
      <c r="C794" s="8"/>
      <c r="D794" s="8"/>
      <c r="E794" s="8"/>
      <c r="F794" s="15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</row>
    <row r="795">
      <c r="A795" s="8"/>
      <c r="B795" s="8"/>
      <c r="C795" s="8"/>
      <c r="D795" s="8"/>
      <c r="E795" s="8"/>
      <c r="F795" s="15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</row>
    <row r="796">
      <c r="A796" s="8"/>
      <c r="B796" s="8"/>
      <c r="C796" s="8"/>
      <c r="D796" s="8"/>
      <c r="E796" s="8"/>
      <c r="F796" s="15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</row>
    <row r="797">
      <c r="A797" s="8"/>
      <c r="B797" s="8"/>
      <c r="C797" s="8"/>
      <c r="D797" s="8"/>
      <c r="E797" s="8"/>
      <c r="F797" s="15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</row>
    <row r="798">
      <c r="A798" s="8"/>
      <c r="B798" s="8"/>
      <c r="C798" s="8"/>
      <c r="D798" s="8"/>
      <c r="E798" s="8"/>
      <c r="F798" s="15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</row>
    <row r="799">
      <c r="A799" s="8"/>
      <c r="B799" s="8"/>
      <c r="C799" s="8"/>
      <c r="D799" s="8"/>
      <c r="E799" s="8"/>
      <c r="F799" s="15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</row>
    <row r="800">
      <c r="A800" s="8"/>
      <c r="B800" s="8"/>
      <c r="C800" s="8"/>
      <c r="D800" s="8"/>
      <c r="E800" s="8"/>
      <c r="F800" s="15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</row>
    <row r="801">
      <c r="A801" s="8"/>
      <c r="B801" s="8"/>
      <c r="C801" s="8"/>
      <c r="D801" s="8"/>
      <c r="E801" s="8"/>
      <c r="F801" s="15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</row>
    <row r="802">
      <c r="A802" s="8"/>
      <c r="B802" s="8"/>
      <c r="C802" s="8"/>
      <c r="D802" s="8"/>
      <c r="E802" s="8"/>
      <c r="F802" s="15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</row>
    <row r="803">
      <c r="A803" s="8"/>
      <c r="B803" s="8"/>
      <c r="C803" s="8"/>
      <c r="D803" s="8"/>
      <c r="E803" s="8"/>
      <c r="F803" s="15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</row>
    <row r="804">
      <c r="A804" s="8"/>
      <c r="B804" s="8"/>
      <c r="C804" s="8"/>
      <c r="D804" s="8"/>
      <c r="E804" s="8"/>
      <c r="F804" s="15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</row>
    <row r="805">
      <c r="A805" s="8"/>
      <c r="B805" s="8"/>
      <c r="C805" s="8"/>
      <c r="D805" s="8"/>
      <c r="E805" s="8"/>
      <c r="F805" s="15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</row>
    <row r="806">
      <c r="A806" s="8"/>
      <c r="B806" s="8"/>
      <c r="C806" s="8"/>
      <c r="D806" s="8"/>
      <c r="E806" s="8"/>
      <c r="F806" s="15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</row>
    <row r="807">
      <c r="A807" s="8"/>
      <c r="B807" s="8"/>
      <c r="C807" s="8"/>
      <c r="D807" s="8"/>
      <c r="E807" s="8"/>
      <c r="F807" s="15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</row>
    <row r="808">
      <c r="A808" s="8"/>
      <c r="B808" s="8"/>
      <c r="C808" s="8"/>
      <c r="D808" s="8"/>
      <c r="E808" s="8"/>
      <c r="F808" s="15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</row>
    <row r="809">
      <c r="A809" s="8"/>
      <c r="B809" s="8"/>
      <c r="C809" s="8"/>
      <c r="D809" s="8"/>
      <c r="E809" s="8"/>
      <c r="F809" s="15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</row>
    <row r="810">
      <c r="A810" s="8"/>
      <c r="B810" s="8"/>
      <c r="C810" s="8"/>
      <c r="D810" s="8"/>
      <c r="E810" s="8"/>
      <c r="F810" s="15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</row>
    <row r="811">
      <c r="A811" s="8"/>
      <c r="B811" s="8"/>
      <c r="C811" s="8"/>
      <c r="D811" s="8"/>
      <c r="E811" s="8"/>
      <c r="F811" s="15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</row>
    <row r="812">
      <c r="A812" s="8"/>
      <c r="B812" s="8"/>
      <c r="C812" s="8"/>
      <c r="D812" s="8"/>
      <c r="E812" s="8"/>
      <c r="F812" s="15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</row>
    <row r="813">
      <c r="A813" s="8"/>
      <c r="B813" s="8"/>
      <c r="C813" s="8"/>
      <c r="D813" s="8"/>
      <c r="E813" s="8"/>
      <c r="F813" s="15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</row>
    <row r="814">
      <c r="A814" s="8"/>
      <c r="B814" s="8"/>
      <c r="C814" s="8"/>
      <c r="D814" s="8"/>
      <c r="E814" s="8"/>
      <c r="F814" s="15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</row>
    <row r="815">
      <c r="A815" s="8"/>
      <c r="B815" s="8"/>
      <c r="C815" s="8"/>
      <c r="D815" s="8"/>
      <c r="E815" s="8"/>
      <c r="F815" s="15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</row>
    <row r="816">
      <c r="A816" s="8"/>
      <c r="B816" s="8"/>
      <c r="C816" s="8"/>
      <c r="D816" s="8"/>
      <c r="E816" s="8"/>
      <c r="F816" s="15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</row>
    <row r="817">
      <c r="A817" s="8"/>
      <c r="B817" s="8"/>
      <c r="C817" s="8"/>
      <c r="D817" s="8"/>
      <c r="E817" s="8"/>
      <c r="F817" s="15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</row>
    <row r="818">
      <c r="A818" s="8"/>
      <c r="B818" s="8"/>
      <c r="C818" s="8"/>
      <c r="D818" s="8"/>
      <c r="E818" s="8"/>
      <c r="F818" s="15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</row>
    <row r="819">
      <c r="A819" s="8"/>
      <c r="B819" s="8"/>
      <c r="C819" s="8"/>
      <c r="D819" s="8"/>
      <c r="E819" s="8"/>
      <c r="F819" s="15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</row>
    <row r="820">
      <c r="A820" s="8"/>
      <c r="B820" s="8"/>
      <c r="C820" s="8"/>
      <c r="D820" s="8"/>
      <c r="E820" s="8"/>
      <c r="F820" s="15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</row>
    <row r="821">
      <c r="A821" s="8"/>
      <c r="B821" s="8"/>
      <c r="C821" s="8"/>
      <c r="D821" s="8"/>
      <c r="E821" s="8"/>
      <c r="F821" s="15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</row>
    <row r="822">
      <c r="A822" s="8"/>
      <c r="B822" s="8"/>
      <c r="C822" s="8"/>
      <c r="D822" s="8"/>
      <c r="E822" s="8"/>
      <c r="F822" s="15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</row>
    <row r="823">
      <c r="A823" s="8"/>
      <c r="B823" s="8"/>
      <c r="C823" s="8"/>
      <c r="D823" s="8"/>
      <c r="E823" s="8"/>
      <c r="F823" s="15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</row>
    <row r="824">
      <c r="A824" s="8"/>
      <c r="B824" s="8"/>
      <c r="C824" s="8"/>
      <c r="D824" s="8"/>
      <c r="E824" s="8"/>
      <c r="F824" s="15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</row>
    <row r="825">
      <c r="A825" s="8"/>
      <c r="B825" s="8"/>
      <c r="C825" s="8"/>
      <c r="D825" s="8"/>
      <c r="E825" s="8"/>
      <c r="F825" s="15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</row>
    <row r="826">
      <c r="A826" s="8"/>
      <c r="B826" s="8"/>
      <c r="C826" s="8"/>
      <c r="D826" s="8"/>
      <c r="E826" s="8"/>
      <c r="F826" s="15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</row>
    <row r="827">
      <c r="A827" s="8"/>
      <c r="B827" s="8"/>
      <c r="C827" s="8"/>
      <c r="D827" s="8"/>
      <c r="E827" s="8"/>
      <c r="F827" s="15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</row>
    <row r="828">
      <c r="A828" s="8"/>
      <c r="B828" s="8"/>
      <c r="C828" s="8"/>
      <c r="D828" s="8"/>
      <c r="E828" s="8"/>
      <c r="F828" s="15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</row>
    <row r="829">
      <c r="A829" s="8"/>
      <c r="B829" s="8"/>
      <c r="C829" s="8"/>
      <c r="D829" s="8"/>
      <c r="E829" s="8"/>
      <c r="F829" s="15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</row>
    <row r="830">
      <c r="A830" s="8"/>
      <c r="B830" s="8"/>
      <c r="C830" s="8"/>
      <c r="D830" s="8"/>
      <c r="E830" s="8"/>
      <c r="F830" s="15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</row>
    <row r="831">
      <c r="A831" s="8"/>
      <c r="B831" s="8"/>
      <c r="C831" s="8"/>
      <c r="D831" s="8"/>
      <c r="E831" s="8"/>
      <c r="F831" s="15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</row>
    <row r="832">
      <c r="A832" s="8"/>
      <c r="B832" s="8"/>
      <c r="C832" s="8"/>
      <c r="D832" s="8"/>
      <c r="E832" s="8"/>
      <c r="F832" s="15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</row>
    <row r="833">
      <c r="A833" s="8"/>
      <c r="B833" s="8"/>
      <c r="C833" s="8"/>
      <c r="D833" s="8"/>
      <c r="E833" s="8"/>
      <c r="F833" s="15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</row>
    <row r="834">
      <c r="A834" s="8"/>
      <c r="B834" s="8"/>
      <c r="C834" s="8"/>
      <c r="D834" s="8"/>
      <c r="E834" s="8"/>
      <c r="F834" s="15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</row>
    <row r="835">
      <c r="A835" s="8"/>
      <c r="B835" s="8"/>
      <c r="C835" s="8"/>
      <c r="D835" s="8"/>
      <c r="E835" s="8"/>
      <c r="F835" s="15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</row>
    <row r="836">
      <c r="A836" s="8"/>
      <c r="B836" s="8"/>
      <c r="C836" s="8"/>
      <c r="D836" s="8"/>
      <c r="E836" s="8"/>
      <c r="F836" s="15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</row>
    <row r="837">
      <c r="A837" s="8"/>
      <c r="B837" s="8"/>
      <c r="C837" s="8"/>
      <c r="D837" s="8"/>
      <c r="E837" s="8"/>
      <c r="F837" s="15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</row>
    <row r="838">
      <c r="A838" s="8"/>
      <c r="B838" s="8"/>
      <c r="C838" s="8"/>
      <c r="D838" s="8"/>
      <c r="E838" s="8"/>
      <c r="F838" s="15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</row>
    <row r="839">
      <c r="A839" s="8"/>
      <c r="B839" s="8"/>
      <c r="C839" s="8"/>
      <c r="D839" s="8"/>
      <c r="E839" s="8"/>
      <c r="F839" s="15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</row>
    <row r="840">
      <c r="A840" s="8"/>
      <c r="B840" s="8"/>
      <c r="C840" s="8"/>
      <c r="D840" s="8"/>
      <c r="E840" s="8"/>
      <c r="F840" s="15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</row>
    <row r="841">
      <c r="A841" s="8"/>
      <c r="B841" s="8"/>
      <c r="C841" s="8"/>
      <c r="D841" s="8"/>
      <c r="E841" s="8"/>
      <c r="F841" s="15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</row>
    <row r="842">
      <c r="A842" s="8"/>
      <c r="B842" s="8"/>
      <c r="C842" s="8"/>
      <c r="D842" s="8"/>
      <c r="E842" s="8"/>
      <c r="F842" s="15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</row>
    <row r="843">
      <c r="A843" s="8"/>
      <c r="B843" s="8"/>
      <c r="C843" s="8"/>
      <c r="D843" s="8"/>
      <c r="E843" s="8"/>
      <c r="F843" s="15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</row>
    <row r="844">
      <c r="A844" s="8"/>
      <c r="B844" s="8"/>
      <c r="C844" s="8"/>
      <c r="D844" s="8"/>
      <c r="E844" s="8"/>
      <c r="F844" s="15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</row>
    <row r="845">
      <c r="A845" s="8"/>
      <c r="B845" s="8"/>
      <c r="C845" s="8"/>
      <c r="D845" s="8"/>
      <c r="E845" s="8"/>
      <c r="F845" s="15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</row>
    <row r="846">
      <c r="A846" s="8"/>
      <c r="B846" s="8"/>
      <c r="C846" s="8"/>
      <c r="D846" s="8"/>
      <c r="E846" s="8"/>
      <c r="F846" s="15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</row>
    <row r="847">
      <c r="A847" s="8"/>
      <c r="B847" s="8"/>
      <c r="C847" s="8"/>
      <c r="D847" s="8"/>
      <c r="E847" s="8"/>
      <c r="F847" s="15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</row>
    <row r="848">
      <c r="A848" s="8"/>
      <c r="B848" s="8"/>
      <c r="C848" s="8"/>
      <c r="D848" s="8"/>
      <c r="E848" s="8"/>
      <c r="F848" s="15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</row>
    <row r="849">
      <c r="A849" s="8"/>
      <c r="B849" s="8"/>
      <c r="C849" s="8"/>
      <c r="D849" s="8"/>
      <c r="E849" s="8"/>
      <c r="F849" s="15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</row>
    <row r="850">
      <c r="A850" s="8"/>
      <c r="B850" s="8"/>
      <c r="C850" s="8"/>
      <c r="D850" s="8"/>
      <c r="E850" s="8"/>
      <c r="F850" s="15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</row>
    <row r="851">
      <c r="A851" s="8"/>
      <c r="B851" s="8"/>
      <c r="C851" s="8"/>
      <c r="D851" s="8"/>
      <c r="E851" s="8"/>
      <c r="F851" s="15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</row>
    <row r="852">
      <c r="A852" s="8"/>
      <c r="B852" s="8"/>
      <c r="C852" s="8"/>
      <c r="D852" s="8"/>
      <c r="E852" s="8"/>
      <c r="F852" s="15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</row>
    <row r="853">
      <c r="A853" s="8"/>
      <c r="B853" s="8"/>
      <c r="C853" s="8"/>
      <c r="D853" s="8"/>
      <c r="E853" s="8"/>
      <c r="F853" s="15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</row>
    <row r="854">
      <c r="A854" s="8"/>
      <c r="B854" s="8"/>
      <c r="C854" s="8"/>
      <c r="D854" s="8"/>
      <c r="E854" s="8"/>
      <c r="F854" s="15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</row>
    <row r="855">
      <c r="A855" s="8"/>
      <c r="B855" s="8"/>
      <c r="C855" s="8"/>
      <c r="D855" s="8"/>
      <c r="E855" s="8"/>
      <c r="F855" s="15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</row>
    <row r="856">
      <c r="A856" s="8"/>
      <c r="B856" s="8"/>
      <c r="C856" s="8"/>
      <c r="D856" s="8"/>
      <c r="E856" s="8"/>
      <c r="F856" s="15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</row>
    <row r="857">
      <c r="A857" s="8"/>
      <c r="B857" s="8"/>
      <c r="C857" s="8"/>
      <c r="D857" s="8"/>
      <c r="E857" s="8"/>
      <c r="F857" s="15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</row>
    <row r="858">
      <c r="A858" s="8"/>
      <c r="B858" s="8"/>
      <c r="C858" s="8"/>
      <c r="D858" s="8"/>
      <c r="E858" s="8"/>
      <c r="F858" s="15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</row>
    <row r="859">
      <c r="A859" s="8"/>
      <c r="B859" s="8"/>
      <c r="C859" s="8"/>
      <c r="D859" s="8"/>
      <c r="E859" s="8"/>
      <c r="F859" s="15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</row>
    <row r="860">
      <c r="A860" s="8"/>
      <c r="B860" s="8"/>
      <c r="C860" s="8"/>
      <c r="D860" s="8"/>
      <c r="E860" s="8"/>
      <c r="F860" s="15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</row>
    <row r="861">
      <c r="A861" s="8"/>
      <c r="B861" s="8"/>
      <c r="C861" s="8"/>
      <c r="D861" s="8"/>
      <c r="E861" s="8"/>
      <c r="F861" s="15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</row>
    <row r="862">
      <c r="A862" s="8"/>
      <c r="B862" s="8"/>
      <c r="C862" s="8"/>
      <c r="D862" s="8"/>
      <c r="E862" s="8"/>
      <c r="F862" s="15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</row>
    <row r="863">
      <c r="A863" s="8"/>
      <c r="B863" s="8"/>
      <c r="C863" s="8"/>
      <c r="D863" s="8"/>
      <c r="E863" s="8"/>
      <c r="F863" s="15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</row>
    <row r="864">
      <c r="A864" s="8"/>
      <c r="B864" s="8"/>
      <c r="C864" s="8"/>
      <c r="D864" s="8"/>
      <c r="E864" s="8"/>
      <c r="F864" s="15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</row>
    <row r="865">
      <c r="A865" s="8"/>
      <c r="B865" s="8"/>
      <c r="C865" s="8"/>
      <c r="D865" s="8"/>
      <c r="E865" s="8"/>
      <c r="F865" s="15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</row>
    <row r="866">
      <c r="A866" s="8"/>
      <c r="B866" s="8"/>
      <c r="C866" s="8"/>
      <c r="D866" s="8"/>
      <c r="E866" s="8"/>
      <c r="F866" s="15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</row>
    <row r="867">
      <c r="A867" s="8"/>
      <c r="B867" s="8"/>
      <c r="C867" s="8"/>
      <c r="D867" s="8"/>
      <c r="E867" s="8"/>
      <c r="F867" s="15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</row>
    <row r="868">
      <c r="A868" s="8"/>
      <c r="B868" s="8"/>
      <c r="C868" s="8"/>
      <c r="D868" s="8"/>
      <c r="E868" s="8"/>
      <c r="F868" s="15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</row>
    <row r="869">
      <c r="A869" s="8"/>
      <c r="B869" s="8"/>
      <c r="C869" s="8"/>
      <c r="D869" s="8"/>
      <c r="E869" s="8"/>
      <c r="F869" s="15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</row>
    <row r="870">
      <c r="A870" s="8"/>
      <c r="B870" s="8"/>
      <c r="C870" s="8"/>
      <c r="D870" s="8"/>
      <c r="E870" s="8"/>
      <c r="F870" s="15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</row>
    <row r="871">
      <c r="A871" s="8"/>
      <c r="B871" s="8"/>
      <c r="C871" s="8"/>
      <c r="D871" s="8"/>
      <c r="E871" s="8"/>
      <c r="F871" s="15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</row>
    <row r="872">
      <c r="A872" s="8"/>
      <c r="B872" s="8"/>
      <c r="C872" s="8"/>
      <c r="D872" s="8"/>
      <c r="E872" s="8"/>
      <c r="F872" s="15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</row>
    <row r="873">
      <c r="A873" s="8"/>
      <c r="B873" s="8"/>
      <c r="C873" s="8"/>
      <c r="D873" s="8"/>
      <c r="E873" s="8"/>
      <c r="F873" s="15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</row>
    <row r="874">
      <c r="A874" s="8"/>
      <c r="B874" s="8"/>
      <c r="C874" s="8"/>
      <c r="D874" s="8"/>
      <c r="E874" s="8"/>
      <c r="F874" s="15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</row>
    <row r="875">
      <c r="A875" s="8"/>
      <c r="B875" s="8"/>
      <c r="C875" s="8"/>
      <c r="D875" s="8"/>
      <c r="E875" s="8"/>
      <c r="F875" s="15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</row>
    <row r="876">
      <c r="A876" s="8"/>
      <c r="B876" s="8"/>
      <c r="C876" s="8"/>
      <c r="D876" s="8"/>
      <c r="E876" s="8"/>
      <c r="F876" s="15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</row>
    <row r="877">
      <c r="A877" s="8"/>
      <c r="B877" s="8"/>
      <c r="C877" s="8"/>
      <c r="D877" s="8"/>
      <c r="E877" s="8"/>
      <c r="F877" s="15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</row>
    <row r="878">
      <c r="A878" s="8"/>
      <c r="B878" s="8"/>
      <c r="C878" s="8"/>
      <c r="D878" s="8"/>
      <c r="E878" s="8"/>
      <c r="F878" s="15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</row>
    <row r="879">
      <c r="A879" s="8"/>
      <c r="B879" s="8"/>
      <c r="C879" s="8"/>
      <c r="D879" s="8"/>
      <c r="E879" s="8"/>
      <c r="F879" s="15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</row>
    <row r="880">
      <c r="A880" s="8"/>
      <c r="B880" s="8"/>
      <c r="C880" s="8"/>
      <c r="D880" s="8"/>
      <c r="E880" s="8"/>
      <c r="F880" s="15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</row>
    <row r="881">
      <c r="A881" s="8"/>
      <c r="B881" s="8"/>
      <c r="C881" s="8"/>
      <c r="D881" s="8"/>
      <c r="E881" s="8"/>
      <c r="F881" s="15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</row>
    <row r="882">
      <c r="A882" s="8"/>
      <c r="B882" s="8"/>
      <c r="C882" s="8"/>
      <c r="D882" s="8"/>
      <c r="E882" s="8"/>
      <c r="F882" s="15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</row>
    <row r="883">
      <c r="A883" s="8"/>
      <c r="B883" s="8"/>
      <c r="C883" s="8"/>
      <c r="D883" s="8"/>
      <c r="E883" s="8"/>
      <c r="F883" s="15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</row>
    <row r="884">
      <c r="A884" s="8"/>
      <c r="B884" s="8"/>
      <c r="C884" s="8"/>
      <c r="D884" s="8"/>
      <c r="E884" s="8"/>
      <c r="F884" s="15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</row>
    <row r="885">
      <c r="A885" s="8"/>
      <c r="B885" s="8"/>
      <c r="C885" s="8"/>
      <c r="D885" s="8"/>
      <c r="E885" s="8"/>
      <c r="F885" s="15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</row>
    <row r="886">
      <c r="A886" s="8"/>
      <c r="B886" s="8"/>
      <c r="C886" s="8"/>
      <c r="D886" s="8"/>
      <c r="E886" s="8"/>
      <c r="F886" s="15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</row>
    <row r="887">
      <c r="A887" s="8"/>
      <c r="B887" s="8"/>
      <c r="C887" s="8"/>
      <c r="D887" s="8"/>
      <c r="E887" s="8"/>
      <c r="F887" s="15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</row>
    <row r="888">
      <c r="A888" s="8"/>
      <c r="B888" s="8"/>
      <c r="C888" s="8"/>
      <c r="D888" s="8"/>
      <c r="E888" s="8"/>
      <c r="F888" s="15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</row>
    <row r="889">
      <c r="A889" s="8"/>
      <c r="B889" s="8"/>
      <c r="C889" s="8"/>
      <c r="D889" s="8"/>
      <c r="E889" s="8"/>
      <c r="F889" s="15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</row>
    <row r="890">
      <c r="A890" s="8"/>
      <c r="B890" s="8"/>
      <c r="C890" s="8"/>
      <c r="D890" s="8"/>
      <c r="E890" s="8"/>
      <c r="F890" s="15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</row>
    <row r="891">
      <c r="A891" s="8"/>
      <c r="B891" s="8"/>
      <c r="C891" s="8"/>
      <c r="D891" s="8"/>
      <c r="E891" s="8"/>
      <c r="F891" s="15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</row>
    <row r="892">
      <c r="A892" s="8"/>
      <c r="B892" s="8"/>
      <c r="C892" s="8"/>
      <c r="D892" s="8"/>
      <c r="E892" s="8"/>
      <c r="F892" s="15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</row>
    <row r="893">
      <c r="A893" s="8"/>
      <c r="B893" s="8"/>
      <c r="C893" s="8"/>
      <c r="D893" s="8"/>
      <c r="E893" s="8"/>
      <c r="F893" s="15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</row>
    <row r="894">
      <c r="A894" s="8"/>
      <c r="B894" s="8"/>
      <c r="C894" s="8"/>
      <c r="D894" s="8"/>
      <c r="E894" s="8"/>
      <c r="F894" s="15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</row>
    <row r="895">
      <c r="A895" s="8"/>
      <c r="B895" s="8"/>
      <c r="C895" s="8"/>
      <c r="D895" s="8"/>
      <c r="E895" s="8"/>
      <c r="F895" s="15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</row>
    <row r="896">
      <c r="A896" s="8"/>
      <c r="B896" s="8"/>
      <c r="C896" s="8"/>
      <c r="D896" s="8"/>
      <c r="E896" s="8"/>
      <c r="F896" s="15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</row>
    <row r="897">
      <c r="A897" s="8"/>
      <c r="B897" s="8"/>
      <c r="C897" s="8"/>
      <c r="D897" s="8"/>
      <c r="E897" s="8"/>
      <c r="F897" s="15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</row>
    <row r="898">
      <c r="A898" s="8"/>
      <c r="B898" s="8"/>
      <c r="C898" s="8"/>
      <c r="D898" s="8"/>
      <c r="E898" s="8"/>
      <c r="F898" s="15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</row>
    <row r="899">
      <c r="A899" s="8"/>
      <c r="B899" s="8"/>
      <c r="C899" s="8"/>
      <c r="D899" s="8"/>
      <c r="E899" s="8"/>
      <c r="F899" s="15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</row>
    <row r="900">
      <c r="A900" s="8"/>
      <c r="B900" s="8"/>
      <c r="C900" s="8"/>
      <c r="D900" s="8"/>
      <c r="E900" s="8"/>
      <c r="F900" s="15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</row>
    <row r="901">
      <c r="A901" s="8"/>
      <c r="B901" s="8"/>
      <c r="C901" s="8"/>
      <c r="D901" s="8"/>
      <c r="E901" s="8"/>
      <c r="F901" s="15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</row>
    <row r="902">
      <c r="A902" s="8"/>
      <c r="B902" s="8"/>
      <c r="C902" s="8"/>
      <c r="D902" s="8"/>
      <c r="E902" s="8"/>
      <c r="F902" s="15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</row>
    <row r="903">
      <c r="A903" s="8"/>
      <c r="B903" s="8"/>
      <c r="C903" s="8"/>
      <c r="D903" s="8"/>
      <c r="E903" s="8"/>
      <c r="F903" s="15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</row>
    <row r="904">
      <c r="A904" s="8"/>
      <c r="B904" s="8"/>
      <c r="C904" s="8"/>
      <c r="D904" s="8"/>
      <c r="E904" s="8"/>
      <c r="F904" s="15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</row>
    <row r="905">
      <c r="A905" s="8"/>
      <c r="B905" s="8"/>
      <c r="C905" s="8"/>
      <c r="D905" s="8"/>
      <c r="E905" s="8"/>
      <c r="F905" s="15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</row>
    <row r="906">
      <c r="A906" s="8"/>
      <c r="B906" s="8"/>
      <c r="C906" s="8"/>
      <c r="D906" s="8"/>
      <c r="E906" s="8"/>
      <c r="F906" s="15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</row>
    <row r="907">
      <c r="A907" s="8"/>
      <c r="B907" s="8"/>
      <c r="C907" s="8"/>
      <c r="D907" s="8"/>
      <c r="E907" s="8"/>
      <c r="F907" s="15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</row>
    <row r="908">
      <c r="A908" s="8"/>
      <c r="B908" s="8"/>
      <c r="C908" s="8"/>
      <c r="D908" s="8"/>
      <c r="E908" s="8"/>
      <c r="F908" s="15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</row>
    <row r="909">
      <c r="A909" s="8"/>
      <c r="B909" s="8"/>
      <c r="C909" s="8"/>
      <c r="D909" s="8"/>
      <c r="E909" s="8"/>
      <c r="F909" s="15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</row>
    <row r="910">
      <c r="A910" s="8"/>
      <c r="B910" s="8"/>
      <c r="C910" s="8"/>
      <c r="D910" s="8"/>
      <c r="E910" s="8"/>
      <c r="F910" s="15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</row>
    <row r="911">
      <c r="A911" s="8"/>
      <c r="B911" s="8"/>
      <c r="C911" s="8"/>
      <c r="D911" s="8"/>
      <c r="E911" s="8"/>
      <c r="F911" s="15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</row>
    <row r="912">
      <c r="A912" s="8"/>
      <c r="B912" s="8"/>
      <c r="C912" s="8"/>
      <c r="D912" s="8"/>
      <c r="E912" s="8"/>
      <c r="F912" s="15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</row>
    <row r="913">
      <c r="A913" s="8"/>
      <c r="B913" s="8"/>
      <c r="C913" s="8"/>
      <c r="D913" s="8"/>
      <c r="E913" s="8"/>
      <c r="F913" s="15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</row>
    <row r="914">
      <c r="A914" s="8"/>
      <c r="B914" s="8"/>
      <c r="C914" s="8"/>
      <c r="D914" s="8"/>
      <c r="E914" s="8"/>
      <c r="F914" s="15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</row>
    <row r="915">
      <c r="A915" s="8"/>
      <c r="B915" s="8"/>
      <c r="C915" s="8"/>
      <c r="D915" s="8"/>
      <c r="E915" s="8"/>
      <c r="F915" s="15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</row>
    <row r="916">
      <c r="A916" s="8"/>
      <c r="B916" s="8"/>
      <c r="C916" s="8"/>
      <c r="D916" s="8"/>
      <c r="E916" s="8"/>
      <c r="F916" s="15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</row>
    <row r="917">
      <c r="A917" s="8"/>
      <c r="B917" s="8"/>
      <c r="C917" s="8"/>
      <c r="D917" s="8"/>
      <c r="E917" s="8"/>
      <c r="F917" s="15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</row>
    <row r="918">
      <c r="A918" s="8"/>
      <c r="B918" s="8"/>
      <c r="C918" s="8"/>
      <c r="D918" s="8"/>
      <c r="E918" s="8"/>
      <c r="F918" s="15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</row>
    <row r="919">
      <c r="A919" s="8"/>
      <c r="B919" s="8"/>
      <c r="C919" s="8"/>
      <c r="D919" s="8"/>
      <c r="E919" s="8"/>
      <c r="F919" s="15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</row>
    <row r="920">
      <c r="A920" s="8"/>
      <c r="B920" s="8"/>
      <c r="C920" s="8"/>
      <c r="D920" s="8"/>
      <c r="E920" s="8"/>
      <c r="F920" s="15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</row>
    <row r="921">
      <c r="A921" s="8"/>
      <c r="B921" s="8"/>
      <c r="C921" s="8"/>
      <c r="D921" s="8"/>
      <c r="E921" s="8"/>
      <c r="F921" s="15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</row>
    <row r="922">
      <c r="A922" s="8"/>
      <c r="B922" s="8"/>
      <c r="C922" s="8"/>
      <c r="D922" s="8"/>
      <c r="E922" s="8"/>
      <c r="F922" s="15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</row>
    <row r="923">
      <c r="A923" s="8"/>
      <c r="B923" s="8"/>
      <c r="C923" s="8"/>
      <c r="D923" s="8"/>
      <c r="E923" s="8"/>
      <c r="F923" s="15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</row>
    <row r="924">
      <c r="A924" s="8"/>
      <c r="B924" s="8"/>
      <c r="C924" s="8"/>
      <c r="D924" s="8"/>
      <c r="E924" s="8"/>
      <c r="F924" s="15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</row>
    <row r="925">
      <c r="A925" s="8"/>
      <c r="B925" s="8"/>
      <c r="C925" s="8"/>
      <c r="D925" s="8"/>
      <c r="E925" s="8"/>
      <c r="F925" s="15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</row>
    <row r="926">
      <c r="A926" s="8"/>
      <c r="B926" s="8"/>
      <c r="C926" s="8"/>
      <c r="D926" s="8"/>
      <c r="E926" s="8"/>
      <c r="F926" s="15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</row>
    <row r="927">
      <c r="A927" s="8"/>
      <c r="B927" s="8"/>
      <c r="C927" s="8"/>
      <c r="D927" s="8"/>
      <c r="E927" s="8"/>
      <c r="F927" s="15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</row>
    <row r="928">
      <c r="A928" s="8"/>
      <c r="B928" s="8"/>
      <c r="C928" s="8"/>
      <c r="D928" s="8"/>
      <c r="E928" s="8"/>
      <c r="F928" s="15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</row>
    <row r="929">
      <c r="A929" s="8"/>
      <c r="B929" s="8"/>
      <c r="C929" s="8"/>
      <c r="D929" s="8"/>
      <c r="E929" s="8"/>
      <c r="F929" s="15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</row>
    <row r="930">
      <c r="A930" s="8"/>
      <c r="B930" s="8"/>
      <c r="C930" s="8"/>
      <c r="D930" s="8"/>
      <c r="E930" s="8"/>
      <c r="F930" s="15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</row>
    <row r="931">
      <c r="A931" s="8"/>
      <c r="B931" s="8"/>
      <c r="C931" s="8"/>
      <c r="D931" s="8"/>
      <c r="E931" s="8"/>
      <c r="F931" s="15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</row>
    <row r="932">
      <c r="A932" s="8"/>
      <c r="B932" s="8"/>
      <c r="C932" s="8"/>
      <c r="D932" s="8"/>
      <c r="E932" s="8"/>
      <c r="F932" s="15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</row>
    <row r="933">
      <c r="A933" s="8"/>
      <c r="B933" s="8"/>
      <c r="C933" s="8"/>
      <c r="D933" s="8"/>
      <c r="E933" s="8"/>
      <c r="F933" s="15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</row>
    <row r="934">
      <c r="A934" s="8"/>
      <c r="B934" s="8"/>
      <c r="C934" s="8"/>
      <c r="D934" s="8"/>
      <c r="E934" s="8"/>
      <c r="F934" s="15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</row>
    <row r="935">
      <c r="A935" s="8"/>
      <c r="B935" s="8"/>
      <c r="C935" s="8"/>
      <c r="D935" s="8"/>
      <c r="E935" s="8"/>
      <c r="F935" s="15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</row>
    <row r="936">
      <c r="A936" s="8"/>
      <c r="B936" s="8"/>
      <c r="C936" s="8"/>
      <c r="D936" s="8"/>
      <c r="E936" s="8"/>
      <c r="F936" s="15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</row>
    <row r="937">
      <c r="A937" s="8"/>
      <c r="B937" s="8"/>
      <c r="C937" s="8"/>
      <c r="D937" s="8"/>
      <c r="E937" s="8"/>
      <c r="F937" s="15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</row>
    <row r="938">
      <c r="A938" s="8"/>
      <c r="B938" s="8"/>
      <c r="C938" s="8"/>
      <c r="D938" s="8"/>
      <c r="E938" s="8"/>
      <c r="F938" s="15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</row>
    <row r="939">
      <c r="A939" s="8"/>
      <c r="B939" s="8"/>
      <c r="C939" s="8"/>
      <c r="D939" s="8"/>
      <c r="E939" s="8"/>
      <c r="F939" s="15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</row>
    <row r="940">
      <c r="A940" s="8"/>
      <c r="B940" s="8"/>
      <c r="C940" s="8"/>
      <c r="D940" s="8"/>
      <c r="E940" s="8"/>
      <c r="F940" s="15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</row>
    <row r="941">
      <c r="A941" s="8"/>
      <c r="B941" s="8"/>
      <c r="C941" s="8"/>
      <c r="D941" s="8"/>
      <c r="E941" s="8"/>
      <c r="F941" s="15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</row>
    <row r="942">
      <c r="A942" s="8"/>
      <c r="B942" s="8"/>
      <c r="C942" s="8"/>
      <c r="D942" s="8"/>
      <c r="E942" s="8"/>
      <c r="F942" s="15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</row>
    <row r="943">
      <c r="A943" s="8"/>
      <c r="B943" s="8"/>
      <c r="C943" s="8"/>
      <c r="D943" s="8"/>
      <c r="E943" s="8"/>
      <c r="F943" s="15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</row>
    <row r="944">
      <c r="A944" s="8"/>
      <c r="B944" s="8"/>
      <c r="C944" s="8"/>
      <c r="D944" s="8"/>
      <c r="E944" s="8"/>
      <c r="F944" s="15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</row>
    <row r="945">
      <c r="A945" s="8"/>
      <c r="B945" s="8"/>
      <c r="C945" s="8"/>
      <c r="D945" s="8"/>
      <c r="E945" s="8"/>
      <c r="F945" s="15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</row>
    <row r="946">
      <c r="A946" s="8"/>
      <c r="B946" s="8"/>
      <c r="C946" s="8"/>
      <c r="D946" s="8"/>
      <c r="E946" s="8"/>
      <c r="F946" s="15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</row>
    <row r="947">
      <c r="A947" s="8"/>
      <c r="B947" s="8"/>
      <c r="C947" s="8"/>
      <c r="D947" s="8"/>
      <c r="E947" s="8"/>
      <c r="F947" s="15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</row>
    <row r="948">
      <c r="A948" s="8"/>
      <c r="B948" s="8"/>
      <c r="C948" s="8"/>
      <c r="D948" s="8"/>
      <c r="E948" s="8"/>
      <c r="F948" s="15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</row>
    <row r="949">
      <c r="A949" s="8"/>
      <c r="B949" s="8"/>
      <c r="C949" s="8"/>
      <c r="D949" s="8"/>
      <c r="E949" s="8"/>
      <c r="F949" s="15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</row>
    <row r="950">
      <c r="A950" s="8"/>
      <c r="B950" s="8"/>
      <c r="C950" s="8"/>
      <c r="D950" s="8"/>
      <c r="E950" s="8"/>
      <c r="F950" s="15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</row>
    <row r="951">
      <c r="A951" s="8"/>
      <c r="B951" s="8"/>
      <c r="C951" s="8"/>
      <c r="D951" s="8"/>
      <c r="E951" s="8"/>
      <c r="F951" s="15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</row>
    <row r="952">
      <c r="A952" s="8"/>
      <c r="B952" s="8"/>
      <c r="C952" s="8"/>
      <c r="D952" s="8"/>
      <c r="E952" s="8"/>
      <c r="F952" s="15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</row>
    <row r="953">
      <c r="A953" s="8"/>
      <c r="B953" s="8"/>
      <c r="C953" s="8"/>
      <c r="D953" s="8"/>
      <c r="E953" s="8"/>
      <c r="F953" s="15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</row>
    <row r="954">
      <c r="A954" s="8"/>
      <c r="B954" s="8"/>
      <c r="C954" s="8"/>
      <c r="D954" s="8"/>
      <c r="E954" s="8"/>
      <c r="F954" s="15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</row>
    <row r="955">
      <c r="A955" s="8"/>
      <c r="B955" s="8"/>
      <c r="C955" s="8"/>
      <c r="D955" s="8"/>
      <c r="E955" s="8"/>
      <c r="F955" s="15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</row>
    <row r="956">
      <c r="A956" s="8"/>
      <c r="B956" s="8"/>
      <c r="C956" s="8"/>
      <c r="D956" s="8"/>
      <c r="E956" s="8"/>
      <c r="F956" s="15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</row>
    <row r="957">
      <c r="A957" s="8"/>
      <c r="B957" s="8"/>
      <c r="C957" s="8"/>
      <c r="D957" s="8"/>
      <c r="E957" s="8"/>
      <c r="F957" s="15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</row>
    <row r="958">
      <c r="A958" s="8"/>
      <c r="B958" s="8"/>
      <c r="C958" s="8"/>
      <c r="D958" s="8"/>
      <c r="E958" s="8"/>
      <c r="F958" s="15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</row>
    <row r="959">
      <c r="A959" s="8"/>
      <c r="B959" s="8"/>
      <c r="C959" s="8"/>
      <c r="D959" s="8"/>
      <c r="E959" s="8"/>
      <c r="F959" s="15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</row>
    <row r="960">
      <c r="A960" s="8"/>
      <c r="B960" s="8"/>
      <c r="C960" s="8"/>
      <c r="D960" s="8"/>
      <c r="E960" s="8"/>
      <c r="F960" s="15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</row>
    <row r="961">
      <c r="A961" s="8"/>
      <c r="B961" s="8"/>
      <c r="C961" s="8"/>
      <c r="D961" s="8"/>
      <c r="E961" s="8"/>
      <c r="F961" s="15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</row>
    <row r="962">
      <c r="A962" s="8"/>
      <c r="B962" s="8"/>
      <c r="C962" s="8"/>
      <c r="D962" s="8"/>
      <c r="E962" s="8"/>
      <c r="F962" s="15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</row>
    <row r="963">
      <c r="A963" s="8"/>
      <c r="B963" s="8"/>
      <c r="C963" s="8"/>
      <c r="D963" s="8"/>
      <c r="E963" s="8"/>
      <c r="F963" s="15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</row>
    <row r="964">
      <c r="A964" s="8"/>
      <c r="B964" s="8"/>
      <c r="C964" s="8"/>
      <c r="D964" s="8"/>
      <c r="E964" s="8"/>
      <c r="F964" s="15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</row>
    <row r="965">
      <c r="A965" s="8"/>
      <c r="B965" s="8"/>
      <c r="C965" s="8"/>
      <c r="D965" s="8"/>
      <c r="E965" s="8"/>
      <c r="F965" s="15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</row>
    <row r="966">
      <c r="A966" s="8"/>
      <c r="B966" s="8"/>
      <c r="C966" s="8"/>
      <c r="D966" s="8"/>
      <c r="E966" s="8"/>
      <c r="F966" s="15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</row>
    <row r="967">
      <c r="A967" s="8"/>
      <c r="B967" s="8"/>
      <c r="C967" s="8"/>
      <c r="D967" s="8"/>
      <c r="E967" s="8"/>
      <c r="F967" s="15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</row>
    <row r="968">
      <c r="A968" s="8"/>
      <c r="B968" s="8"/>
      <c r="C968" s="8"/>
      <c r="D968" s="8"/>
      <c r="E968" s="8"/>
      <c r="F968" s="15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</row>
    <row r="969">
      <c r="A969" s="8"/>
      <c r="B969" s="8"/>
      <c r="C969" s="8"/>
      <c r="D969" s="8"/>
      <c r="E969" s="8"/>
      <c r="F969" s="15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</row>
    <row r="970">
      <c r="A970" s="8"/>
      <c r="B970" s="8"/>
      <c r="C970" s="8"/>
      <c r="D970" s="8"/>
      <c r="E970" s="8"/>
      <c r="F970" s="15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</row>
    <row r="971">
      <c r="A971" s="8"/>
      <c r="B971" s="8"/>
      <c r="C971" s="8"/>
      <c r="D971" s="8"/>
      <c r="E971" s="8"/>
      <c r="F971" s="15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</row>
    <row r="972">
      <c r="A972" s="8"/>
      <c r="B972" s="8"/>
      <c r="C972" s="8"/>
      <c r="D972" s="8"/>
      <c r="E972" s="8"/>
      <c r="F972" s="15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</row>
    <row r="973">
      <c r="A973" s="8"/>
      <c r="B973" s="8"/>
      <c r="C973" s="8"/>
      <c r="D973" s="8"/>
      <c r="E973" s="8"/>
      <c r="F973" s="15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</row>
    <row r="974">
      <c r="A974" s="8"/>
      <c r="B974" s="8"/>
      <c r="C974" s="8"/>
      <c r="D974" s="8"/>
      <c r="E974" s="8"/>
      <c r="F974" s="15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</row>
    <row r="975">
      <c r="A975" s="8"/>
      <c r="B975" s="8"/>
      <c r="C975" s="8"/>
      <c r="D975" s="8"/>
      <c r="E975" s="8"/>
      <c r="F975" s="15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</row>
    <row r="976">
      <c r="A976" s="8"/>
      <c r="B976" s="8"/>
      <c r="C976" s="8"/>
      <c r="D976" s="8"/>
      <c r="E976" s="8"/>
      <c r="F976" s="15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</row>
    <row r="977">
      <c r="A977" s="8"/>
      <c r="B977" s="8"/>
      <c r="C977" s="8"/>
      <c r="D977" s="8"/>
      <c r="E977" s="8"/>
      <c r="F977" s="15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</row>
    <row r="978">
      <c r="A978" s="8"/>
      <c r="B978" s="8"/>
      <c r="C978" s="8"/>
      <c r="D978" s="8"/>
      <c r="E978" s="8"/>
      <c r="F978" s="15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</row>
    <row r="979">
      <c r="A979" s="8"/>
      <c r="B979" s="8"/>
      <c r="C979" s="8"/>
      <c r="D979" s="8"/>
      <c r="E979" s="8"/>
      <c r="F979" s="15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</row>
    <row r="980">
      <c r="A980" s="8"/>
      <c r="B980" s="8"/>
      <c r="C980" s="8"/>
      <c r="D980" s="8"/>
      <c r="E980" s="8"/>
      <c r="F980" s="15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</row>
    <row r="981">
      <c r="A981" s="8"/>
      <c r="B981" s="8"/>
      <c r="C981" s="8"/>
      <c r="D981" s="8"/>
      <c r="E981" s="8"/>
      <c r="F981" s="15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</row>
    <row r="982">
      <c r="A982" s="8"/>
      <c r="B982" s="8"/>
      <c r="C982" s="8"/>
      <c r="D982" s="8"/>
      <c r="E982" s="8"/>
      <c r="F982" s="15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</row>
    <row r="983">
      <c r="A983" s="8"/>
      <c r="B983" s="8"/>
      <c r="C983" s="8"/>
      <c r="D983" s="8"/>
      <c r="E983" s="8"/>
      <c r="F983" s="15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</row>
    <row r="984">
      <c r="A984" s="8"/>
      <c r="B984" s="8"/>
      <c r="C984" s="8"/>
      <c r="D984" s="8"/>
      <c r="E984" s="8"/>
      <c r="F984" s="15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</row>
    <row r="985">
      <c r="A985" s="8"/>
      <c r="B985" s="8"/>
      <c r="C985" s="8"/>
      <c r="D985" s="8"/>
      <c r="E985" s="8"/>
      <c r="F985" s="15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</row>
    <row r="986">
      <c r="A986" s="8"/>
      <c r="B986" s="8"/>
      <c r="C986" s="8"/>
      <c r="D986" s="8"/>
      <c r="E986" s="8"/>
      <c r="F986" s="15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</row>
    <row r="987">
      <c r="A987" s="8"/>
      <c r="B987" s="8"/>
      <c r="C987" s="8"/>
      <c r="D987" s="8"/>
      <c r="E987" s="8"/>
      <c r="F987" s="15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</row>
    <row r="988">
      <c r="A988" s="8"/>
      <c r="B988" s="8"/>
      <c r="C988" s="8"/>
      <c r="D988" s="8"/>
      <c r="E988" s="8"/>
      <c r="F988" s="15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</row>
    <row r="989">
      <c r="A989" s="8"/>
      <c r="B989" s="8"/>
      <c r="C989" s="8"/>
      <c r="D989" s="8"/>
      <c r="E989" s="8"/>
      <c r="F989" s="15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</row>
    <row r="990">
      <c r="A990" s="8"/>
      <c r="B990" s="8"/>
      <c r="C990" s="8"/>
      <c r="D990" s="8"/>
      <c r="E990" s="8"/>
      <c r="F990" s="15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</row>
    <row r="991">
      <c r="A991" s="8"/>
      <c r="B991" s="8"/>
      <c r="C991" s="8"/>
      <c r="D991" s="8"/>
      <c r="E991" s="8"/>
      <c r="F991" s="15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</row>
    <row r="992">
      <c r="A992" s="8"/>
      <c r="B992" s="8"/>
      <c r="C992" s="8"/>
      <c r="D992" s="8"/>
      <c r="E992" s="8"/>
      <c r="F992" s="15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</row>
    <row r="993">
      <c r="A993" s="8"/>
      <c r="B993" s="8"/>
      <c r="C993" s="8"/>
      <c r="D993" s="8"/>
      <c r="E993" s="8"/>
      <c r="F993" s="15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</row>
    <row r="994">
      <c r="A994" s="8"/>
      <c r="B994" s="8"/>
      <c r="C994" s="8"/>
      <c r="D994" s="8"/>
      <c r="E994" s="8"/>
      <c r="F994" s="15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</row>
    <row r="995">
      <c r="A995" s="8"/>
      <c r="B995" s="8"/>
      <c r="C995" s="8"/>
      <c r="D995" s="8"/>
      <c r="E995" s="8"/>
      <c r="F995" s="15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</row>
    <row r="996">
      <c r="A996" s="8"/>
      <c r="B996" s="8"/>
      <c r="C996" s="8"/>
      <c r="D996" s="8"/>
      <c r="E996" s="8"/>
      <c r="F996" s="15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</row>
    <row r="997">
      <c r="A997" s="8"/>
      <c r="B997" s="8"/>
      <c r="C997" s="8"/>
      <c r="D997" s="8"/>
      <c r="E997" s="8"/>
      <c r="F997" s="15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</row>
    <row r="998">
      <c r="A998" s="8"/>
      <c r="B998" s="8"/>
      <c r="C998" s="8"/>
      <c r="D998" s="8"/>
      <c r="E998" s="8"/>
      <c r="F998" s="15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</row>
    <row r="999">
      <c r="A999" s="8"/>
      <c r="B999" s="8"/>
      <c r="C999" s="8"/>
      <c r="D999" s="8"/>
      <c r="E999" s="8"/>
      <c r="F999" s="15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</row>
    <row r="1000">
      <c r="A1000" s="8"/>
      <c r="B1000" s="8"/>
      <c r="C1000" s="8"/>
      <c r="D1000" s="8"/>
      <c r="E1000" s="8"/>
      <c r="F1000" s="15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</row>
    <row r="1001">
      <c r="A1001" s="8"/>
      <c r="B1001" s="8"/>
      <c r="C1001" s="8"/>
      <c r="D1001" s="8"/>
      <c r="E1001" s="8"/>
      <c r="F1001" s="15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</row>
    <row r="1002">
      <c r="A1002" s="8"/>
      <c r="B1002" s="8"/>
      <c r="C1002" s="8"/>
      <c r="D1002" s="8"/>
      <c r="E1002" s="8"/>
      <c r="F1002" s="15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</row>
    <row r="1003">
      <c r="A1003" s="8"/>
      <c r="B1003" s="8"/>
      <c r="C1003" s="8"/>
      <c r="D1003" s="8"/>
      <c r="E1003" s="8"/>
      <c r="F1003" s="15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</row>
    <row r="1004">
      <c r="A1004" s="8"/>
      <c r="B1004" s="8"/>
      <c r="C1004" s="8"/>
      <c r="D1004" s="8"/>
      <c r="E1004" s="8"/>
      <c r="F1004" s="15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</row>
    <row r="1005">
      <c r="A1005" s="8"/>
      <c r="B1005" s="8"/>
      <c r="C1005" s="8"/>
      <c r="D1005" s="8"/>
      <c r="E1005" s="8"/>
      <c r="F1005" s="15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</row>
    <row r="1006">
      <c r="A1006" s="8"/>
      <c r="B1006" s="8"/>
      <c r="C1006" s="8"/>
      <c r="D1006" s="8"/>
      <c r="E1006" s="8"/>
      <c r="F1006" s="15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</row>
    <row r="1007">
      <c r="A1007" s="8"/>
      <c r="B1007" s="8"/>
      <c r="C1007" s="8"/>
      <c r="D1007" s="8"/>
      <c r="E1007" s="8"/>
      <c r="F1007" s="15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</row>
    <row r="1008">
      <c r="A1008" s="8"/>
      <c r="B1008" s="8"/>
      <c r="C1008" s="8"/>
      <c r="D1008" s="8"/>
      <c r="E1008" s="8"/>
      <c r="F1008" s="15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</row>
    <row r="1009">
      <c r="A1009" s="8"/>
      <c r="B1009" s="8"/>
      <c r="C1009" s="8"/>
      <c r="D1009" s="8"/>
      <c r="E1009" s="8"/>
      <c r="F1009" s="15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</row>
    <row r="1010">
      <c r="A1010" s="8"/>
      <c r="B1010" s="8"/>
      <c r="C1010" s="8"/>
      <c r="D1010" s="8"/>
      <c r="E1010" s="8"/>
      <c r="F1010" s="15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</row>
    <row r="1011">
      <c r="A1011" s="8"/>
      <c r="B1011" s="8"/>
      <c r="C1011" s="8"/>
      <c r="D1011" s="8"/>
      <c r="E1011" s="8"/>
      <c r="F1011" s="15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</row>
    <row r="1012">
      <c r="A1012" s="8"/>
      <c r="B1012" s="8"/>
      <c r="C1012" s="8"/>
      <c r="D1012" s="8"/>
      <c r="E1012" s="8"/>
      <c r="F1012" s="15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</row>
    <row r="1013">
      <c r="A1013" s="8"/>
      <c r="B1013" s="8"/>
      <c r="C1013" s="8"/>
      <c r="D1013" s="8"/>
      <c r="E1013" s="8"/>
      <c r="F1013" s="15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</row>
    <row r="1014">
      <c r="A1014" s="8"/>
      <c r="B1014" s="8"/>
      <c r="C1014" s="8"/>
      <c r="D1014" s="8"/>
      <c r="E1014" s="8"/>
      <c r="F1014" s="15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</row>
    <row r="1015">
      <c r="A1015" s="8"/>
      <c r="B1015" s="8"/>
      <c r="C1015" s="8"/>
      <c r="D1015" s="8"/>
      <c r="E1015" s="8"/>
      <c r="F1015" s="15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</row>
    <row r="1016">
      <c r="A1016" s="8"/>
      <c r="B1016" s="8"/>
      <c r="C1016" s="8"/>
      <c r="D1016" s="8"/>
      <c r="E1016" s="8"/>
      <c r="F1016" s="15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</row>
    <row r="1017">
      <c r="A1017" s="8"/>
      <c r="B1017" s="8"/>
      <c r="C1017" s="8"/>
      <c r="D1017" s="8"/>
      <c r="E1017" s="8"/>
      <c r="F1017" s="15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</row>
    <row r="1018">
      <c r="A1018" s="8"/>
      <c r="B1018" s="8"/>
      <c r="C1018" s="8"/>
      <c r="D1018" s="8"/>
      <c r="E1018" s="8"/>
      <c r="F1018" s="15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</row>
    <row r="1019">
      <c r="A1019" s="8"/>
      <c r="B1019" s="8"/>
      <c r="C1019" s="8"/>
      <c r="D1019" s="8"/>
      <c r="E1019" s="8"/>
      <c r="F1019" s="15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</row>
    <row r="1020">
      <c r="A1020" s="8"/>
      <c r="B1020" s="8"/>
      <c r="C1020" s="8"/>
      <c r="D1020" s="8"/>
      <c r="E1020" s="8"/>
      <c r="F1020" s="15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</row>
    <row r="1021">
      <c r="A1021" s="8"/>
      <c r="B1021" s="8"/>
      <c r="C1021" s="8"/>
      <c r="D1021" s="8"/>
      <c r="E1021" s="8"/>
      <c r="F1021" s="15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</row>
    <row r="1022">
      <c r="A1022" s="8"/>
      <c r="B1022" s="8"/>
      <c r="C1022" s="8"/>
      <c r="D1022" s="8"/>
      <c r="E1022" s="8"/>
      <c r="F1022" s="15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</row>
    <row r="1023">
      <c r="A1023" s="8"/>
      <c r="B1023" s="8"/>
      <c r="C1023" s="8"/>
      <c r="D1023" s="8"/>
      <c r="E1023" s="8"/>
      <c r="F1023" s="15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</row>
    <row r="1024">
      <c r="A1024" s="8"/>
      <c r="B1024" s="8"/>
      <c r="C1024" s="8"/>
      <c r="D1024" s="8"/>
      <c r="E1024" s="8"/>
      <c r="F1024" s="15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</row>
    <row r="1025">
      <c r="A1025" s="8"/>
      <c r="B1025" s="8"/>
      <c r="C1025" s="8"/>
      <c r="D1025" s="8"/>
      <c r="E1025" s="8"/>
      <c r="F1025" s="15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</row>
    <row r="1026">
      <c r="A1026" s="8"/>
      <c r="B1026" s="8"/>
      <c r="C1026" s="8"/>
      <c r="D1026" s="8"/>
      <c r="E1026" s="8"/>
      <c r="F1026" s="15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</row>
    <row r="1027">
      <c r="A1027" s="8"/>
      <c r="B1027" s="8"/>
      <c r="C1027" s="8"/>
      <c r="D1027" s="8"/>
      <c r="E1027" s="8"/>
      <c r="F1027" s="15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</row>
    <row r="1028">
      <c r="A1028" s="8"/>
      <c r="B1028" s="8"/>
      <c r="C1028" s="8"/>
      <c r="D1028" s="8"/>
      <c r="E1028" s="8"/>
      <c r="F1028" s="15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</row>
    <row r="1029">
      <c r="A1029" s="8"/>
      <c r="B1029" s="8"/>
      <c r="C1029" s="8"/>
      <c r="D1029" s="8"/>
      <c r="E1029" s="8"/>
      <c r="F1029" s="15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</row>
    <row r="1030">
      <c r="A1030" s="8"/>
      <c r="B1030" s="8"/>
      <c r="C1030" s="8"/>
      <c r="D1030" s="8"/>
      <c r="E1030" s="8"/>
      <c r="F1030" s="15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</row>
    <row r="1031">
      <c r="A1031" s="8"/>
      <c r="B1031" s="8"/>
      <c r="C1031" s="8"/>
      <c r="D1031" s="8"/>
      <c r="E1031" s="8"/>
      <c r="F1031" s="15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</row>
    <row r="1032">
      <c r="A1032" s="8"/>
      <c r="B1032" s="8"/>
      <c r="C1032" s="8"/>
      <c r="D1032" s="8"/>
      <c r="E1032" s="8"/>
      <c r="F1032" s="15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</row>
  </sheetData>
  <drawing r:id="rId1"/>
</worksheet>
</file>